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<sst xmlns="http://schemas.openxmlformats.org/spreadsheetml/2006/main" count="78" uniqueCount="42">
  <si>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母数Nからn個取出した時､その中に不良品が含まれる確率の算出(2)</t>
  </si>
  <si>
    <t>母数Nからn個取出した時､その中に不良品が含まれる確率の算出(1)</t>
  </si>
  <si>
    <t>3/3</t>
  </si>
  <si>
    <t>2/3</t>
  </si>
  <si>
    <t>1/3</t>
  </si>
  <si>
    <t>抜取数n</t>
  </si>
  <si>
    <r>
      <t>母数Nからn個取出した時､その中に</t>
    </r>
    <r>
      <rPr>
        <b/>
        <sz val="11"/>
        <color indexed="10"/>
        <rFont val="ＭＳ ゴシック"/>
        <family val="3"/>
      </rPr>
      <t>不良率から</t>
    </r>
    <r>
      <rPr>
        <b/>
        <sz val="11"/>
        <rFont val="ＭＳ ゴシック"/>
        <family val="3"/>
      </rPr>
      <t>不良品が含まれる確率の算出(3)</t>
    </r>
  </si>
  <si>
    <r>
      <t>母数Nからn個取出した時､その中に</t>
    </r>
    <r>
      <rPr>
        <b/>
        <sz val="11"/>
        <color indexed="10"/>
        <rFont val="ＭＳ ゴシック"/>
        <family val="3"/>
      </rPr>
      <t>良品率から</t>
    </r>
    <r>
      <rPr>
        <b/>
        <sz val="11"/>
        <rFont val="ＭＳ ゴシック"/>
        <family val="3"/>
      </rPr>
      <t>不良品が含まれる確率の算出(4)</t>
    </r>
  </si>
  <si>
    <t>良品数N-r</t>
  </si>
  <si>
    <r>
      <t>良品率p</t>
    </r>
    <r>
      <rPr>
        <sz val="12"/>
        <rFont val="ＭＳ Ｐゴシック"/>
        <family val="3"/>
      </rPr>
      <t>'</t>
    </r>
  </si>
  <si>
    <t>検査特性曲線(OC曲線)</t>
  </si>
  <si>
    <t>ロット合格率の表</t>
  </si>
  <si>
    <t>条件</t>
  </si>
  <si>
    <t>不良数r</t>
  </si>
  <si>
    <t>合計</t>
  </si>
  <si>
    <t>合格判定個数C</t>
  </si>
  <si>
    <t>1以下の計</t>
  </si>
  <si>
    <t>2以下の計</t>
  </si>
  <si>
    <t>3以下の計</t>
  </si>
  <si>
    <t>4以下の計</t>
  </si>
  <si>
    <t>5以下の計</t>
  </si>
  <si>
    <t>6以下の計</t>
  </si>
  <si>
    <t>7以下の計</t>
  </si>
  <si>
    <t>8以下の計</t>
  </si>
  <si>
    <t>9以下の計</t>
  </si>
  <si>
    <t>10以下の計</t>
  </si>
  <si>
    <t>11以下の計</t>
  </si>
  <si>
    <t>p=</t>
  </si>
  <si>
    <r>
      <t>p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</t>
    </r>
  </si>
  <si>
    <r>
      <t>p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</t>
    </r>
  </si>
  <si>
    <t>αに対するロット不良率</t>
  </si>
  <si>
    <t>βに対するロット不良率</t>
  </si>
  <si>
    <t>ロット不良率</t>
  </si>
  <si>
    <r>
      <t>p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=&gt;pの時⇒</t>
    </r>
  </si>
  <si>
    <r>
      <t>p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=&lt;pの時⇒</t>
    </r>
  </si>
  <si>
    <t>合格</t>
  </si>
  <si>
    <t>不合格</t>
  </si>
  <si>
    <t>母数N</t>
  </si>
  <si>
    <t>抜取り数n</t>
  </si>
  <si>
    <t>不　　　　　　　　良　　　　　　　　率             (p)</t>
  </si>
  <si>
    <t>抜       取       数       (n)</t>
  </si>
  <si>
    <t>不良率p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</si>
</sst>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vertAlign val="subscript"/>
      <sz val="11"/>
      <name val="ＭＳ Ｐゴシック"/>
      <family val="3"/>
    </font>
    <font>
      <b/>
      <sz val="14"/>
      <name val="ＭＳ Ｐゴシック"/>
      <family val="3"/>
    </font>
    <font>
      <sz val="10.25"/>
      <name val="ＭＳ Ｐゴシック"/>
      <family val="3"/>
    </font>
    <font>
      <b/>
      <sz val="10.25"/>
      <name val="ＭＳ Ｐゴシック"/>
      <family val="3"/>
    </font>
    <font>
      <b/>
      <sz val="10.75"/>
      <name val="ＭＳ Ｐゴシック"/>
      <family val="3"/>
    </font>
    <font>
      <b/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6" fillId="0" borderId="0" xfId="21" applyAlignment="1">
      <alignment vertical="center"/>
      <protection/>
    </xf>
    <xf numFmtId="0" fontId="6" fillId="0" borderId="0" xfId="21" applyBorder="1" applyAlignment="1" quotePrefix="1">
      <alignment horizontal="left" vertical="center"/>
      <protection/>
    </xf>
    <xf numFmtId="0" fontId="6" fillId="0" borderId="0" xfId="21" applyBorder="1" applyAlignment="1">
      <alignment vertical="center"/>
      <protection/>
    </xf>
    <xf numFmtId="0" fontId="6" fillId="0" borderId="1" xfId="21" applyBorder="1" applyAlignment="1">
      <alignment vertical="center"/>
      <protection/>
    </xf>
    <xf numFmtId="0" fontId="6" fillId="0" borderId="2" xfId="21" applyBorder="1" applyAlignment="1">
      <alignment vertical="center"/>
      <protection/>
    </xf>
    <xf numFmtId="0" fontId="6" fillId="0" borderId="0" xfId="21" applyBorder="1" applyAlignment="1" quotePrefix="1">
      <alignment horizontal="center" vertical="center"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Border="1" applyAlignment="1">
      <alignment horizontal="centerContinuous" vertical="center"/>
      <protection/>
    </xf>
    <xf numFmtId="0" fontId="6" fillId="0" borderId="3" xfId="21" applyBorder="1" applyAlignment="1">
      <alignment vertical="center"/>
      <protection/>
    </xf>
    <xf numFmtId="0" fontId="6" fillId="0" borderId="4" xfId="21" applyBorder="1" applyAlignment="1">
      <alignment vertical="center"/>
      <protection/>
    </xf>
    <xf numFmtId="0" fontId="6" fillId="0" borderId="3" xfId="21" applyBorder="1" applyAlignment="1">
      <alignment horizontal="centerContinuous" vertical="center"/>
      <protection/>
    </xf>
    <xf numFmtId="0" fontId="6" fillId="0" borderId="2" xfId="21" applyBorder="1" applyAlignment="1">
      <alignment horizontal="centerContinuous" vertical="center"/>
      <protection/>
    </xf>
    <xf numFmtId="0" fontId="6" fillId="0" borderId="5" xfId="21" applyBorder="1" applyAlignment="1">
      <alignment vertical="center"/>
      <protection/>
    </xf>
    <xf numFmtId="0" fontId="6" fillId="0" borderId="0" xfId="21" applyFont="1" applyBorder="1" applyAlignment="1" quotePrefix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6" fillId="0" borderId="0" xfId="20" applyAlignment="1">
      <alignment vertical="center"/>
      <protection/>
    </xf>
    <xf numFmtId="0" fontId="6" fillId="0" borderId="3" xfId="20" applyBorder="1" applyAlignment="1">
      <alignment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3" xfId="22" applyFont="1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4" fillId="0" borderId="2" xfId="22" applyFont="1" applyBorder="1" applyAlignment="1">
      <alignment vertical="center"/>
      <protection/>
    </xf>
    <xf numFmtId="0" fontId="4" fillId="0" borderId="5" xfId="22" applyFont="1" applyBorder="1" applyAlignment="1">
      <alignment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0" borderId="1" xfId="20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0" fontId="6" fillId="0" borderId="0" xfId="20" applyBorder="1" applyAlignment="1">
      <alignment horizontal="center" vertical="center"/>
      <protection/>
    </xf>
    <xf numFmtId="200" fontId="6" fillId="0" borderId="0" xfId="20" applyNumberFormat="1" applyBorder="1" applyAlignment="1">
      <alignment horizontal="center" vertical="center" shrinkToFit="1"/>
      <protection/>
    </xf>
    <xf numFmtId="0" fontId="6" fillId="0" borderId="6" xfId="21" applyFont="1" applyBorder="1" applyAlignment="1" quotePrefix="1">
      <alignment horizontal="center" vertical="center"/>
      <protection/>
    </xf>
    <xf numFmtId="0" fontId="6" fillId="0" borderId="7" xfId="21" applyFont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left" vertical="center" shrinkToFit="1"/>
      <protection/>
    </xf>
    <xf numFmtId="0" fontId="6" fillId="0" borderId="8" xfId="21" applyFont="1" applyBorder="1" applyAlignment="1">
      <alignment horizontal="center" vertical="center" shrinkToFit="1"/>
      <protection/>
    </xf>
    <xf numFmtId="0" fontId="6" fillId="0" borderId="9" xfId="21" applyFont="1" applyBorder="1" applyAlignment="1">
      <alignment horizontal="center" vertical="center" shrinkToFit="1"/>
      <protection/>
    </xf>
    <xf numFmtId="0" fontId="6" fillId="0" borderId="10" xfId="20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200" fontId="6" fillId="0" borderId="10" xfId="20" applyNumberFormat="1" applyBorder="1" applyAlignment="1">
      <alignment horizontal="center" vertical="center" shrinkToFit="1"/>
      <protection/>
    </xf>
    <xf numFmtId="200" fontId="6" fillId="0" borderId="11" xfId="20" applyNumberFormat="1" applyBorder="1" applyAlignment="1">
      <alignment horizontal="center" vertical="center" shrinkToFit="1"/>
      <protection/>
    </xf>
    <xf numFmtId="0" fontId="6" fillId="0" borderId="12" xfId="20" applyBorder="1" applyAlignment="1">
      <alignment horizontal="center" vertical="center"/>
      <protection/>
    </xf>
    <xf numFmtId="0" fontId="6" fillId="0" borderId="13" xfId="20" applyBorder="1" applyAlignment="1">
      <alignment horizontal="center" vertical="center"/>
      <protection/>
    </xf>
    <xf numFmtId="200" fontId="6" fillId="0" borderId="12" xfId="20" applyNumberFormat="1" applyBorder="1" applyAlignment="1">
      <alignment horizontal="center" vertical="center" shrinkToFit="1"/>
      <protection/>
    </xf>
    <xf numFmtId="200" fontId="6" fillId="0" borderId="13" xfId="20" applyNumberFormat="1" applyBorder="1" applyAlignment="1">
      <alignment horizontal="center" vertical="center" shrinkToFit="1"/>
      <protection/>
    </xf>
    <xf numFmtId="0" fontId="6" fillId="0" borderId="14" xfId="20" applyBorder="1" applyAlignment="1">
      <alignment horizontal="center" vertical="center"/>
      <protection/>
    </xf>
    <xf numFmtId="0" fontId="6" fillId="0" borderId="15" xfId="20" applyBorder="1" applyAlignment="1">
      <alignment horizontal="center" vertical="center"/>
      <protection/>
    </xf>
    <xf numFmtId="200" fontId="6" fillId="0" borderId="14" xfId="20" applyNumberFormat="1" applyBorder="1" applyAlignment="1">
      <alignment horizontal="center" vertical="center" shrinkToFit="1"/>
      <protection/>
    </xf>
    <xf numFmtId="200" fontId="6" fillId="0" borderId="15" xfId="20" applyNumberFormat="1" applyBorder="1" applyAlignment="1">
      <alignment horizontal="center" vertical="center" shrinkToFit="1"/>
      <protection/>
    </xf>
    <xf numFmtId="0" fontId="6" fillId="0" borderId="16" xfId="20" applyBorder="1" applyAlignment="1">
      <alignment horizontal="center" vertical="center"/>
      <protection/>
    </xf>
    <xf numFmtId="0" fontId="6" fillId="0" borderId="17" xfId="20" applyBorder="1" applyAlignment="1">
      <alignment horizontal="center" vertical="center"/>
      <protection/>
    </xf>
    <xf numFmtId="200" fontId="6" fillId="0" borderId="16" xfId="20" applyNumberFormat="1" applyBorder="1" applyAlignment="1">
      <alignment horizontal="center" vertical="center" shrinkToFit="1"/>
      <protection/>
    </xf>
    <xf numFmtId="200" fontId="6" fillId="0" borderId="17" xfId="20" applyNumberFormat="1" applyBorder="1" applyAlignment="1">
      <alignment horizontal="center" vertical="center" shrinkToFit="1"/>
      <protection/>
    </xf>
    <xf numFmtId="0" fontId="7" fillId="0" borderId="18" xfId="20" applyFont="1" applyBorder="1" applyAlignment="1">
      <alignment horizontal="center" vertical="center" shrinkToFit="1"/>
      <protection/>
    </xf>
    <xf numFmtId="0" fontId="7" fillId="0" borderId="6" xfId="20" applyFont="1" applyBorder="1" applyAlignment="1">
      <alignment horizontal="center" vertical="center" shrinkToFit="1"/>
      <protection/>
    </xf>
    <xf numFmtId="0" fontId="7" fillId="0" borderId="5" xfId="20" applyFont="1" applyBorder="1" applyAlignment="1">
      <alignment horizontal="center" vertical="center" shrinkToFit="1"/>
      <protection/>
    </xf>
    <xf numFmtId="0" fontId="7" fillId="0" borderId="4" xfId="20" applyFont="1" applyBorder="1" applyAlignment="1">
      <alignment horizontal="center" vertical="center" shrinkToFit="1"/>
      <protection/>
    </xf>
    <xf numFmtId="0" fontId="6" fillId="2" borderId="19" xfId="20" applyFill="1" applyBorder="1" applyAlignment="1">
      <alignment horizontal="center" vertical="center"/>
      <protection/>
    </xf>
    <xf numFmtId="0" fontId="6" fillId="2" borderId="20" xfId="20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 shrinkToFit="1"/>
      <protection/>
    </xf>
    <xf numFmtId="0" fontId="6" fillId="2" borderId="9" xfId="21" applyFont="1" applyFill="1" applyBorder="1" applyAlignment="1">
      <alignment horizontal="center" vertical="center" shrinkToFit="1"/>
      <protection/>
    </xf>
    <xf numFmtId="0" fontId="6" fillId="2" borderId="21" xfId="20" applyFill="1" applyBorder="1" applyAlignment="1">
      <alignment horizontal="center" vertical="center" shrinkToFit="1"/>
      <protection/>
    </xf>
    <xf numFmtId="0" fontId="6" fillId="2" borderId="22" xfId="20" applyFill="1" applyBorder="1" applyAlignment="1">
      <alignment horizontal="center" vertical="center" shrinkToFit="1"/>
      <protection/>
    </xf>
    <xf numFmtId="0" fontId="7" fillId="0" borderId="23" xfId="20" applyFont="1" applyBorder="1" applyAlignment="1">
      <alignment horizontal="center" vertical="center" shrinkToFit="1"/>
      <protection/>
    </xf>
    <xf numFmtId="0" fontId="7" fillId="0" borderId="9" xfId="20" applyFont="1" applyBorder="1" applyAlignment="1">
      <alignment horizontal="center" vertical="center" shrinkToFit="1"/>
      <protection/>
    </xf>
    <xf numFmtId="0" fontId="6" fillId="0" borderId="8" xfId="20" applyBorder="1" applyAlignment="1">
      <alignment horizontal="center" vertical="center" shrinkToFit="1"/>
      <protection/>
    </xf>
    <xf numFmtId="0" fontId="6" fillId="0" borderId="9" xfId="20" applyBorder="1" applyAlignment="1">
      <alignment horizontal="center" vertical="center" shrinkToFit="1"/>
      <protection/>
    </xf>
    <xf numFmtId="0" fontId="6" fillId="0" borderId="24" xfId="20" applyBorder="1" applyAlignment="1">
      <alignment horizontal="center" vertical="center" shrinkToFit="1"/>
      <protection/>
    </xf>
    <xf numFmtId="0" fontId="6" fillId="0" borderId="22" xfId="20" applyBorder="1" applyAlignment="1">
      <alignment horizontal="center" vertical="center" shrinkToFit="1"/>
      <protection/>
    </xf>
    <xf numFmtId="0" fontId="6" fillId="0" borderId="25" xfId="20" applyFont="1" applyBorder="1" applyAlignment="1">
      <alignment horizontal="center" vertical="center" shrinkToFit="1"/>
      <protection/>
    </xf>
    <xf numFmtId="0" fontId="6" fillId="0" borderId="25" xfId="20" applyBorder="1" applyAlignment="1">
      <alignment horizontal="center" vertical="center" shrinkToFit="1"/>
      <protection/>
    </xf>
    <xf numFmtId="0" fontId="10" fillId="0" borderId="23" xfId="20" applyFont="1" applyBorder="1" applyAlignment="1">
      <alignment horizontal="center" vertical="center" shrinkToFit="1"/>
      <protection/>
    </xf>
    <xf numFmtId="0" fontId="10" fillId="0" borderId="26" xfId="20" applyFont="1" applyBorder="1" applyAlignment="1">
      <alignment horizontal="center" vertical="center" shrinkToFit="1"/>
      <protection/>
    </xf>
    <xf numFmtId="0" fontId="6" fillId="2" borderId="27" xfId="20" applyFill="1" applyBorder="1" applyAlignment="1">
      <alignment horizontal="center" vertical="center" shrinkToFit="1"/>
      <protection/>
    </xf>
    <xf numFmtId="0" fontId="6" fillId="2" borderId="28" xfId="20" applyFill="1" applyBorder="1" applyAlignment="1">
      <alignment horizontal="center" vertical="center" shrinkToFit="1"/>
      <protection/>
    </xf>
    <xf numFmtId="0" fontId="6" fillId="3" borderId="19" xfId="20" applyFill="1" applyBorder="1" applyAlignment="1">
      <alignment horizontal="center" vertical="center"/>
      <protection/>
    </xf>
    <xf numFmtId="0" fontId="6" fillId="3" borderId="20" xfId="20" applyFill="1" applyBorder="1" applyAlignment="1">
      <alignment horizontal="center" vertical="center"/>
      <protection/>
    </xf>
    <xf numFmtId="0" fontId="15" fillId="0" borderId="29" xfId="21" applyFont="1" applyBorder="1" applyAlignment="1">
      <alignment horizontal="center" vertical="center"/>
      <protection/>
    </xf>
    <xf numFmtId="0" fontId="15" fillId="0" borderId="30" xfId="21" applyFont="1" applyBorder="1" applyAlignment="1">
      <alignment horizontal="center" vertical="center"/>
      <protection/>
    </xf>
    <xf numFmtId="0" fontId="15" fillId="0" borderId="31" xfId="21" applyFont="1" applyBorder="1" applyAlignment="1">
      <alignment horizontal="center" vertical="center"/>
      <protection/>
    </xf>
    <xf numFmtId="0" fontId="6" fillId="3" borderId="27" xfId="20" applyFill="1" applyBorder="1" applyAlignment="1">
      <alignment horizontal="center" vertical="center" shrinkToFit="1"/>
      <protection/>
    </xf>
    <xf numFmtId="0" fontId="6" fillId="0" borderId="21" xfId="20" applyBorder="1" applyAlignment="1">
      <alignment horizontal="center" vertical="center" shrinkToFit="1"/>
      <protection/>
    </xf>
    <xf numFmtId="0" fontId="6" fillId="0" borderId="28" xfId="20" applyBorder="1" applyAlignment="1">
      <alignment horizontal="center" vertical="center" shrinkToFit="1"/>
      <protection/>
    </xf>
    <xf numFmtId="0" fontId="6" fillId="3" borderId="21" xfId="20" applyFill="1" applyBorder="1" applyAlignment="1">
      <alignment horizontal="center" vertical="center" shrinkToFit="1"/>
      <protection/>
    </xf>
    <xf numFmtId="0" fontId="6" fillId="3" borderId="22" xfId="20" applyFill="1" applyBorder="1" applyAlignment="1">
      <alignment horizontal="center" vertical="center" shrinkToFit="1"/>
      <protection/>
    </xf>
    <xf numFmtId="200" fontId="6" fillId="0" borderId="32" xfId="20" applyNumberFormat="1" applyBorder="1" applyAlignment="1">
      <alignment horizontal="center" vertical="center" shrinkToFit="1"/>
      <protection/>
    </xf>
    <xf numFmtId="200" fontId="6" fillId="0" borderId="33" xfId="20" applyNumberFormat="1" applyBorder="1" applyAlignment="1">
      <alignment horizontal="center" vertical="center" shrinkToFit="1"/>
      <protection/>
    </xf>
    <xf numFmtId="200" fontId="6" fillId="0" borderId="34" xfId="20" applyNumberFormat="1" applyBorder="1" applyAlignment="1">
      <alignment horizontal="center" vertical="center" shrinkToFit="1"/>
      <protection/>
    </xf>
    <xf numFmtId="200" fontId="6" fillId="0" borderId="35" xfId="20" applyNumberFormat="1" applyBorder="1" applyAlignment="1">
      <alignment horizontal="center" vertical="center" shrinkToFit="1"/>
      <protection/>
    </xf>
    <xf numFmtId="200" fontId="6" fillId="0" borderId="36" xfId="20" applyNumberFormat="1" applyBorder="1" applyAlignment="1">
      <alignment horizontal="center" vertical="center" shrinkToFit="1"/>
      <protection/>
    </xf>
    <xf numFmtId="2" fontId="6" fillId="3" borderId="37" xfId="21" applyNumberFormat="1" applyFont="1" applyFill="1" applyBorder="1" applyAlignment="1">
      <alignment horizontal="center" vertical="center"/>
      <protection/>
    </xf>
    <xf numFmtId="0" fontId="6" fillId="3" borderId="37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200" fontId="6" fillId="0" borderId="38" xfId="20" applyNumberFormat="1" applyBorder="1" applyAlignment="1">
      <alignment horizontal="center" vertical="center" shrinkToFit="1"/>
      <protection/>
    </xf>
    <xf numFmtId="0" fontId="7" fillId="0" borderId="39" xfId="20" applyFont="1" applyBorder="1" applyAlignment="1">
      <alignment horizontal="center" vertical="center"/>
      <protection/>
    </xf>
    <xf numFmtId="0" fontId="7" fillId="0" borderId="40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41" xfId="21" applyBorder="1" applyAlignment="1" quotePrefix="1">
      <alignment horizontal="center" vertical="center"/>
      <protection/>
    </xf>
    <xf numFmtId="0" fontId="6" fillId="0" borderId="40" xfId="21" applyBorder="1" applyAlignment="1" quotePrefix="1">
      <alignment horizontal="center" vertical="center"/>
      <protection/>
    </xf>
    <xf numFmtId="0" fontId="6" fillId="3" borderId="28" xfId="20" applyFill="1" applyBorder="1" applyAlignment="1">
      <alignment horizontal="center" vertical="center"/>
      <protection/>
    </xf>
    <xf numFmtId="0" fontId="6" fillId="3" borderId="37" xfId="20" applyFill="1" applyBorder="1" applyAlignment="1">
      <alignment horizontal="center" vertical="center"/>
      <protection/>
    </xf>
    <xf numFmtId="200" fontId="6" fillId="0" borderId="37" xfId="20" applyNumberFormat="1" applyBorder="1" applyAlignment="1">
      <alignment horizontal="center" vertical="center" shrinkToFit="1"/>
      <protection/>
    </xf>
    <xf numFmtId="200" fontId="6" fillId="0" borderId="20" xfId="20" applyNumberFormat="1" applyBorder="1" applyAlignment="1">
      <alignment horizontal="center" vertical="center" shrinkToFit="1"/>
      <protection/>
    </xf>
    <xf numFmtId="0" fontId="10" fillId="0" borderId="28" xfId="20" applyFont="1" applyBorder="1" applyAlignment="1">
      <alignment horizontal="center" vertical="center" shrinkToFit="1"/>
      <protection/>
    </xf>
    <xf numFmtId="0" fontId="10" fillId="0" borderId="20" xfId="20" applyFont="1" applyBorder="1" applyAlignment="1">
      <alignment horizontal="center" vertical="center" shrinkToFit="1"/>
      <protection/>
    </xf>
    <xf numFmtId="200" fontId="6" fillId="0" borderId="28" xfId="20" applyNumberFormat="1" applyBorder="1" applyAlignment="1">
      <alignment horizontal="center" vertical="center" shrinkToFit="1"/>
      <protection/>
    </xf>
    <xf numFmtId="0" fontId="10" fillId="0" borderId="35" xfId="20" applyFont="1" applyBorder="1" applyAlignment="1">
      <alignment horizontal="center" vertical="center" shrinkToFit="1"/>
      <protection/>
    </xf>
    <xf numFmtId="0" fontId="10" fillId="0" borderId="13" xfId="20" applyFont="1" applyBorder="1" applyAlignment="1">
      <alignment horizontal="center" vertical="center" shrinkToFit="1"/>
      <protection/>
    </xf>
    <xf numFmtId="0" fontId="6" fillId="0" borderId="42" xfId="20" applyBorder="1" applyAlignment="1">
      <alignment horizontal="center" vertical="center" textRotation="255" shrinkToFit="1"/>
      <protection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38" xfId="20" applyFont="1" applyBorder="1" applyAlignment="1">
      <alignment horizontal="center" vertical="center" shrinkToFit="1"/>
      <protection/>
    </xf>
    <xf numFmtId="0" fontId="10" fillId="0" borderId="17" xfId="20" applyFont="1" applyBorder="1" applyAlignment="1">
      <alignment horizontal="center" vertical="center" shrinkToFit="1"/>
      <protection/>
    </xf>
    <xf numFmtId="200" fontId="6" fillId="0" borderId="45" xfId="20" applyNumberFormat="1" applyBorder="1" applyAlignment="1">
      <alignment horizontal="center" vertical="center" shrinkToFit="1"/>
      <protection/>
    </xf>
    <xf numFmtId="200" fontId="6" fillId="0" borderId="46" xfId="20" applyNumberFormat="1" applyBorder="1" applyAlignment="1">
      <alignment horizontal="center" vertical="center" shrinkToFit="1"/>
      <protection/>
    </xf>
    <xf numFmtId="1" fontId="6" fillId="3" borderId="37" xfId="21" applyNumberFormat="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検査の計算式" xfId="20"/>
    <cellStyle name="標準_採改室用標準帳票" xfId="21"/>
    <cellStyle name="標準_統計手法(確率分布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OC(検査特性曲線)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425"/>
          <c:y val="0.09575"/>
          <c:w val="0.9255"/>
          <c:h val="0.85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('47'!$E$10,'47'!$G$10,'47'!$I$10,'47'!$K$10,'47'!$M$10,'47'!$O$10,'47'!$Q$10,'47'!$S$10,'47'!$U$10,'47'!$W$10)</c:f>
              <c:numCache>
                <c:ptCount val="10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0.07</c:v>
                </c:pt>
                <c:pt idx="4">
                  <c:v>0.1</c:v>
                </c:pt>
                <c:pt idx="5">
                  <c:v>0.12</c:v>
                </c:pt>
                <c:pt idx="6">
                  <c:v>0.15</c:v>
                </c:pt>
                <c:pt idx="7">
                  <c:v>0.18</c:v>
                </c:pt>
                <c:pt idx="8">
                  <c:v>0.2</c:v>
                </c:pt>
                <c:pt idx="9">
                  <c:v>0.25</c:v>
                </c:pt>
              </c:numCache>
            </c:numRef>
          </c:cat>
          <c:val>
            <c:numRef>
              <c:f>('47'!$E$26,'47'!$G$26,'47'!$I$26,'47'!$K$26,'47'!$M$26,'47'!$O$26,'47'!$Q$26,'47'!$S$26,'47'!$U$26,'47'!$W$26)</c:f>
              <c:numCache>
                <c:ptCount val="10"/>
                <c:pt idx="0">
                  <c:v>1</c:v>
                </c:pt>
                <c:pt idx="1">
                  <c:v>0.9895165567122977</c:v>
                </c:pt>
                <c:pt idx="2">
                  <c:v>0.9420769858273113</c:v>
                </c:pt>
                <c:pt idx="3">
                  <c:v>0.8478561895286578</c:v>
                </c:pt>
                <c:pt idx="4">
                  <c:v>0.6478159407899367</c:v>
                </c:pt>
                <c:pt idx="5">
                  <c:v>0.5054209916592487</c:v>
                </c:pt>
                <c:pt idx="6">
                  <c:v>0.3179490079578963</c:v>
                </c:pt>
                <c:pt idx="7">
                  <c:v>0.1815097080575947</c:v>
                </c:pt>
                <c:pt idx="8">
                  <c:v>0.11896860406662153</c:v>
                </c:pt>
                <c:pt idx="9">
                  <c:v>0.03540186314209217</c:v>
                </c:pt>
              </c:numCache>
            </c:numRef>
          </c:val>
          <c:smooth val="0"/>
        </c:ser>
        <c:marker val="1"/>
        <c:axId val="56295879"/>
        <c:axId val="36900864"/>
      </c:lineChart>
      <c:catAx>
        <c:axId val="56295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ロット不良率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36900864"/>
        <c:crosses val="autoZero"/>
        <c:auto val="1"/>
        <c:lblOffset val="100"/>
        <c:noMultiLvlLbl val="0"/>
      </c:catAx>
      <c:valAx>
        <c:axId val="36900864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ロット合格率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5629587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104775</xdr:rowOff>
    </xdr:from>
    <xdr:to>
      <xdr:col>18</xdr:col>
      <xdr:colOff>247650</xdr:colOff>
      <xdr:row>47</xdr:row>
      <xdr:rowOff>85725</xdr:rowOff>
    </xdr:to>
    <xdr:graphicFrame>
      <xdr:nvGraphicFramePr>
        <xdr:cNvPr id="1" name="Chart 5"/>
        <xdr:cNvGraphicFramePr/>
      </xdr:nvGraphicFramePr>
      <xdr:xfrm>
        <a:off x="161925" y="7686675"/>
        <a:ext cx="6496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43</xdr:row>
      <xdr:rowOff>190500</xdr:rowOff>
    </xdr:from>
    <xdr:to>
      <xdr:col>12</xdr:col>
      <xdr:colOff>361950</xdr:colOff>
      <xdr:row>44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981325" y="9829800"/>
          <a:ext cx="1562100" cy="219075"/>
        </a:xfrm>
        <a:prstGeom prst="wedgeRoundRectCallout">
          <a:avLst>
            <a:gd name="adj1" fmla="val 114615"/>
            <a:gd name="adj2" fmla="val 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β＝消費者危険率</a:t>
          </a:r>
        </a:p>
      </xdr:txBody>
    </xdr:sp>
    <xdr:clientData/>
  </xdr:twoCellAnchor>
  <xdr:twoCellAnchor>
    <xdr:from>
      <xdr:col>4</xdr:col>
      <xdr:colOff>95250</xdr:colOff>
      <xdr:row>40</xdr:row>
      <xdr:rowOff>104775</xdr:rowOff>
    </xdr:from>
    <xdr:to>
      <xdr:col>8</xdr:col>
      <xdr:colOff>104775</xdr:colOff>
      <xdr:row>42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1304925" y="9058275"/>
          <a:ext cx="1495425" cy="409575"/>
        </a:xfrm>
        <a:prstGeom prst="wedgeRoundRectCallout">
          <a:avLst>
            <a:gd name="adj1" fmla="val 24398"/>
            <a:gd name="adj2" fmla="val -233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α＝生産者危険率＝１－表示値</a:t>
          </a:r>
        </a:p>
      </xdr:txBody>
    </xdr:sp>
    <xdr:clientData/>
  </xdr:twoCellAnchor>
  <xdr:oneCellAnchor>
    <xdr:from>
      <xdr:col>13</xdr:col>
      <xdr:colOff>323850</xdr:colOff>
      <xdr:row>34</xdr:row>
      <xdr:rowOff>219075</xdr:rowOff>
    </xdr:from>
    <xdr:ext cx="866775" cy="209550"/>
    <xdr:sp>
      <xdr:nvSpPr>
        <xdr:cNvPr id="4" name="TextBox 4"/>
        <xdr:cNvSpPr txBox="1">
          <a:spLocks noChangeArrowheads="1"/>
        </xdr:cNvSpPr>
      </xdr:nvSpPr>
      <xdr:spPr>
        <a:xfrm>
          <a:off x="4876800" y="7800975"/>
          <a:ext cx="866775" cy="2095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C=3の時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2:Z146"/>
  <sheetViews>
    <sheetView tabSelected="1" workbookViewId="0" topLeftCell="A1">
      <selection activeCell="B4" sqref="B4"/>
    </sheetView>
  </sheetViews>
  <sheetFormatPr defaultColWidth="8.796875" defaultRowHeight="14.25"/>
  <cols>
    <col min="1" max="1" width="1.69921875" style="22" customWidth="1"/>
    <col min="2" max="2" width="3.19921875" style="22" customWidth="1"/>
    <col min="3" max="3" width="3.8984375" style="22" customWidth="1"/>
    <col min="4" max="25" width="3.8984375" style="23" customWidth="1"/>
    <col min="26" max="26" width="1.59765625" style="23" customWidth="1"/>
    <col min="27" max="27" width="1.203125" style="23" customWidth="1"/>
    <col min="28" max="28" width="9" style="23" customWidth="1"/>
    <col min="29" max="29" width="5.5" style="23" customWidth="1"/>
    <col min="30" max="30" width="5.3984375" style="23" customWidth="1"/>
    <col min="31" max="31" width="5.8984375" style="23" customWidth="1"/>
    <col min="32" max="33" width="9" style="23" customWidth="1"/>
    <col min="34" max="34" width="3.8984375" style="23" customWidth="1"/>
    <col min="35" max="16384" width="9" style="23" customWidth="1"/>
  </cols>
  <sheetData>
    <row r="1" s="1" customFormat="1" ht="7.5" customHeight="1"/>
    <row r="2" spans="1:26" s="1" customFormat="1" ht="9.75" customHeight="1" thickBot="1">
      <c r="A2" s="12"/>
      <c r="B2" s="12"/>
      <c r="C2" s="12"/>
      <c r="D2" s="12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1" customFormat="1" ht="18" customHeight="1" thickBot="1">
      <c r="A3" s="13"/>
      <c r="B3" s="9"/>
      <c r="C3" s="9"/>
      <c r="D3" s="9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1" t="s">
        <v>4</v>
      </c>
      <c r="Z3" s="40"/>
    </row>
    <row r="4" spans="1:26" s="1" customFormat="1" ht="21.75" customHeight="1" thickBot="1">
      <c r="A4" s="13"/>
      <c r="D4" s="16"/>
      <c r="E4" s="16"/>
      <c r="F4" s="16"/>
      <c r="G4" s="16"/>
      <c r="H4" s="16"/>
      <c r="I4" s="16"/>
      <c r="J4" s="85" t="s">
        <v>10</v>
      </c>
      <c r="K4" s="86"/>
      <c r="L4" s="86"/>
      <c r="M4" s="86"/>
      <c r="N4" s="86"/>
      <c r="O4" s="86"/>
      <c r="P4" s="86"/>
      <c r="Q4" s="86"/>
      <c r="R4" s="87"/>
      <c r="S4" s="17"/>
      <c r="T4" s="17"/>
      <c r="U4" s="17"/>
      <c r="V4" s="17"/>
      <c r="W4" s="16"/>
      <c r="X4" s="16"/>
      <c r="Y4" s="3"/>
      <c r="Z4" s="4"/>
    </row>
    <row r="5" spans="1:26" s="1" customFormat="1" ht="18" customHeight="1">
      <c r="A5" s="13"/>
      <c r="B5" s="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"/>
      <c r="Z5" s="4"/>
    </row>
    <row r="6" spans="1:26" s="1" customFormat="1" ht="18" customHeight="1" thickBot="1">
      <c r="A6" s="13"/>
      <c r="B6" s="25" t="s">
        <v>11</v>
      </c>
      <c r="C6" s="2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3"/>
      <c r="R6" s="3"/>
      <c r="S6" s="3"/>
      <c r="T6" s="3"/>
      <c r="U6" s="3"/>
      <c r="V6" s="2"/>
      <c r="W6" s="6"/>
      <c r="X6" s="3"/>
      <c r="Y6" s="3"/>
      <c r="Z6" s="4"/>
    </row>
    <row r="7" spans="1:26" s="1" customFormat="1" ht="18" customHeight="1">
      <c r="A7" s="13"/>
      <c r="B7" s="26"/>
      <c r="C7" s="73" t="s">
        <v>12</v>
      </c>
      <c r="D7" s="74"/>
      <c r="E7" s="77" t="s">
        <v>37</v>
      </c>
      <c r="F7" s="78"/>
      <c r="G7" s="71" t="s">
        <v>38</v>
      </c>
      <c r="H7" s="7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4"/>
    </row>
    <row r="8" spans="1:26" s="1" customFormat="1" ht="18" customHeight="1" thickBot="1">
      <c r="A8" s="13"/>
      <c r="B8" s="26"/>
      <c r="C8" s="75"/>
      <c r="D8" s="76"/>
      <c r="E8" s="88">
        <v>1000</v>
      </c>
      <c r="F8" s="88"/>
      <c r="G8" s="91">
        <v>30</v>
      </c>
      <c r="H8" s="92"/>
      <c r="I8" s="19"/>
      <c r="J8" s="19"/>
      <c r="K8" s="19"/>
      <c r="L8" s="19"/>
      <c r="M8" s="19"/>
      <c r="N8" s="19"/>
      <c r="O8" s="19"/>
      <c r="P8" s="19"/>
      <c r="Q8" s="19"/>
      <c r="R8" s="3"/>
      <c r="S8" s="8"/>
      <c r="T8" s="8"/>
      <c r="U8" s="8"/>
      <c r="V8" s="7"/>
      <c r="W8" s="15"/>
      <c r="X8" s="20"/>
      <c r="Y8" s="20"/>
      <c r="Z8" s="4"/>
    </row>
    <row r="9" spans="1:26" s="1" customFormat="1" ht="18" customHeight="1">
      <c r="A9" s="13"/>
      <c r="B9" s="26"/>
      <c r="C9" s="102" t="s">
        <v>13</v>
      </c>
      <c r="D9" s="103"/>
      <c r="E9" s="106" t="s">
        <v>39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20"/>
      <c r="Z9" s="4"/>
    </row>
    <row r="10" spans="1:26" s="1" customFormat="1" ht="18" customHeight="1" thickBot="1">
      <c r="A10" s="13"/>
      <c r="B10" s="26"/>
      <c r="C10" s="104"/>
      <c r="D10" s="105"/>
      <c r="E10" s="109">
        <v>0</v>
      </c>
      <c r="F10" s="110"/>
      <c r="G10" s="99">
        <v>0.03</v>
      </c>
      <c r="H10" s="99"/>
      <c r="I10" s="99">
        <v>0.05</v>
      </c>
      <c r="J10" s="99"/>
      <c r="K10" s="98">
        <v>0.07</v>
      </c>
      <c r="L10" s="98"/>
      <c r="M10" s="98">
        <v>0.1</v>
      </c>
      <c r="N10" s="98"/>
      <c r="O10" s="98">
        <v>0.12</v>
      </c>
      <c r="P10" s="98"/>
      <c r="Q10" s="99">
        <v>0.15</v>
      </c>
      <c r="R10" s="99"/>
      <c r="S10" s="98">
        <v>0.18</v>
      </c>
      <c r="T10" s="98"/>
      <c r="U10" s="98">
        <v>0.2</v>
      </c>
      <c r="V10" s="98"/>
      <c r="W10" s="99">
        <v>0.25</v>
      </c>
      <c r="X10" s="100"/>
      <c r="Y10" s="20"/>
      <c r="Z10" s="4"/>
    </row>
    <row r="11" spans="1:26" s="1" customFormat="1" ht="18" customHeight="1">
      <c r="A11" s="13"/>
      <c r="B11" s="26"/>
      <c r="C11" s="57">
        <v>0</v>
      </c>
      <c r="D11" s="58"/>
      <c r="E11" s="101">
        <f>HYPGEOMDIST($C11,$G$8,$E$8*E$10,$E$8)</f>
        <v>1</v>
      </c>
      <c r="F11" s="97"/>
      <c r="G11" s="97">
        <f aca="true" t="shared" si="0" ref="G11:G22">IF($C11&gt;$G$8,0,HYPGEOMDIST($C11,$G$8,$E$8*G$10,$E$8))</f>
        <v>0.39553947140881035</v>
      </c>
      <c r="H11" s="97"/>
      <c r="I11" s="97">
        <f aca="true" t="shared" si="1" ref="I11:I22">IF($C11&gt;$G$8,0,HYPGEOMDIST($C11,$G$8,$E$8*I$10,$E$8))</f>
        <v>0.20968131805153428</v>
      </c>
      <c r="J11" s="97"/>
      <c r="K11" s="97">
        <f aca="true" t="shared" si="2" ref="K11:K22">IF($C11&gt;$G$8,0,HYPGEOMDIST($C11,$G$8,$E$8*K$10,$E$8))</f>
        <v>0.10964070182520695</v>
      </c>
      <c r="L11" s="97"/>
      <c r="M11" s="97">
        <f aca="true" t="shared" si="3" ref="M11:M22">IF($C11&gt;$G$8,0,HYPGEOMDIST($C11,$G$8,$E$8*M$10,$E$8))</f>
        <v>0.04034950243810149</v>
      </c>
      <c r="N11" s="97"/>
      <c r="O11" s="97">
        <f aca="true" t="shared" si="4" ref="O11:O22">IF($C11&gt;$G$8,0,HYPGEOMDIST($C11,$G$8,$E$8*O$10,$E$8))</f>
        <v>0.020331259399355803</v>
      </c>
      <c r="P11" s="97"/>
      <c r="Q11" s="97">
        <f aca="true" t="shared" si="5" ref="Q11:Q22">IF($C11&gt;$G$8,0,HYPGEOMDIST($C11,$G$8,$E$8*Q$10,$E$8))</f>
        <v>0.007055017675186694</v>
      </c>
      <c r="R11" s="97"/>
      <c r="S11" s="97">
        <f aca="true" t="shared" si="6" ref="S11:S22">IF($C11&gt;$G$8,0,HYPGEOMDIST($C11,$G$8,$E$8*S$10,$E$8))</f>
        <v>0.00235514561698879</v>
      </c>
      <c r="T11" s="97"/>
      <c r="U11" s="97">
        <f aca="true" t="shared" si="7" ref="U11:U22">IF($C11&gt;$G$8,0,HYPGEOMDIST($C11,$G$8,$E$8*U$10,$E$8))</f>
        <v>0.0011076391656193196</v>
      </c>
      <c r="V11" s="97"/>
      <c r="W11" s="97">
        <f aca="true" t="shared" si="8" ref="W11:W22">IF($C11&gt;$G$8,0,HYPGEOMDIST($C11,$G$8,$E$8*W$10,$E$8))</f>
        <v>0.0001539507152017978</v>
      </c>
      <c r="X11" s="60"/>
      <c r="Y11" s="20"/>
      <c r="Z11" s="4"/>
    </row>
    <row r="12" spans="1:26" s="1" customFormat="1" ht="18" customHeight="1">
      <c r="A12" s="13"/>
      <c r="B12" s="26"/>
      <c r="C12" s="49">
        <v>1</v>
      </c>
      <c r="D12" s="50"/>
      <c r="E12" s="96"/>
      <c r="F12" s="95"/>
      <c r="G12" s="95">
        <f t="shared" si="0"/>
        <v>0.37830555182564213</v>
      </c>
      <c r="H12" s="95"/>
      <c r="I12" s="95">
        <f t="shared" si="1"/>
        <v>0.3415005179992417</v>
      </c>
      <c r="J12" s="95"/>
      <c r="K12" s="95">
        <f t="shared" si="2"/>
        <v>0.2555443660742891</v>
      </c>
      <c r="L12" s="95"/>
      <c r="M12" s="95">
        <f t="shared" si="3"/>
        <v>0.13897647223226686</v>
      </c>
      <c r="N12" s="95"/>
      <c r="O12" s="95">
        <f t="shared" si="4"/>
        <v>0.08600767783511264</v>
      </c>
      <c r="P12" s="95"/>
      <c r="Q12" s="95">
        <f t="shared" si="5"/>
        <v>0.038669402604555536</v>
      </c>
      <c r="R12" s="95"/>
      <c r="S12" s="95">
        <f t="shared" si="6"/>
        <v>0.01607811167097275</v>
      </c>
      <c r="T12" s="95"/>
      <c r="U12" s="95">
        <f t="shared" si="7"/>
        <v>0.008619760043730123</v>
      </c>
      <c r="V12" s="95"/>
      <c r="W12" s="95">
        <f t="shared" si="8"/>
        <v>0.0016014290763016422</v>
      </c>
      <c r="X12" s="52"/>
      <c r="Y12" s="20"/>
      <c r="Z12" s="4"/>
    </row>
    <row r="13" spans="1:26" s="1" customFormat="1" ht="18" customHeight="1">
      <c r="A13" s="13"/>
      <c r="B13" s="26"/>
      <c r="C13" s="49">
        <v>2</v>
      </c>
      <c r="D13" s="50"/>
      <c r="E13" s="96"/>
      <c r="F13" s="95"/>
      <c r="G13" s="95">
        <f t="shared" si="0"/>
        <v>0.1688720642703637</v>
      </c>
      <c r="H13" s="95"/>
      <c r="I13" s="95">
        <f t="shared" si="1"/>
        <v>0.26316281782913353</v>
      </c>
      <c r="J13" s="95"/>
      <c r="K13" s="95">
        <f t="shared" si="2"/>
        <v>0.2834502641433771</v>
      </c>
      <c r="L13" s="95"/>
      <c r="M13" s="95">
        <f t="shared" si="3"/>
        <v>0.22878523611171894</v>
      </c>
      <c r="N13" s="95"/>
      <c r="O13" s="95">
        <f t="shared" si="4"/>
        <v>0.1741857372118391</v>
      </c>
      <c r="P13" s="95"/>
      <c r="Q13" s="95">
        <f t="shared" si="5"/>
        <v>0.10163655027632884</v>
      </c>
      <c r="R13" s="95"/>
      <c r="S13" s="95">
        <f t="shared" si="6"/>
        <v>0.052690326820719446</v>
      </c>
      <c r="T13" s="95"/>
      <c r="U13" s="95">
        <f t="shared" si="7"/>
        <v>0.032218027987284</v>
      </c>
      <c r="V13" s="95"/>
      <c r="W13" s="95">
        <f t="shared" si="8"/>
        <v>0.00800825440441424</v>
      </c>
      <c r="X13" s="52"/>
      <c r="Y13" s="20"/>
      <c r="Z13" s="4"/>
    </row>
    <row r="14" spans="1:26" s="1" customFormat="1" ht="18" customHeight="1">
      <c r="A14" s="13"/>
      <c r="B14" s="26"/>
      <c r="C14" s="49">
        <v>3</v>
      </c>
      <c r="D14" s="50"/>
      <c r="E14" s="96"/>
      <c r="F14" s="95"/>
      <c r="G14" s="95">
        <f t="shared" si="0"/>
        <v>0.04679946920748149</v>
      </c>
      <c r="H14" s="95"/>
      <c r="I14" s="95">
        <f t="shared" si="1"/>
        <v>0.12773233194740172</v>
      </c>
      <c r="J14" s="95"/>
      <c r="K14" s="95">
        <f t="shared" si="2"/>
        <v>0.1992208574857846</v>
      </c>
      <c r="L14" s="95"/>
      <c r="M14" s="95">
        <f t="shared" si="3"/>
        <v>0.23970473000784942</v>
      </c>
      <c r="N14" s="95"/>
      <c r="O14" s="95">
        <f t="shared" si="4"/>
        <v>0.2248963172129411</v>
      </c>
      <c r="P14" s="95"/>
      <c r="Q14" s="95">
        <f t="shared" si="5"/>
        <v>0.17058803740182527</v>
      </c>
      <c r="R14" s="95"/>
      <c r="S14" s="95">
        <f t="shared" si="6"/>
        <v>0.11038612394891373</v>
      </c>
      <c r="T14" s="95"/>
      <c r="U14" s="95">
        <f t="shared" si="7"/>
        <v>0.0770231768699881</v>
      </c>
      <c r="V14" s="95"/>
      <c r="W14" s="95">
        <f t="shared" si="8"/>
        <v>0.025638228946174492</v>
      </c>
      <c r="X14" s="52"/>
      <c r="Y14" s="20"/>
      <c r="Z14" s="4"/>
    </row>
    <row r="15" spans="1:26" s="1" customFormat="1" ht="18" customHeight="1">
      <c r="A15" s="13"/>
      <c r="B15" s="26"/>
      <c r="C15" s="49">
        <v>4</v>
      </c>
      <c r="D15" s="50"/>
      <c r="E15" s="96"/>
      <c r="F15" s="95"/>
      <c r="G15" s="95">
        <f t="shared" si="0"/>
        <v>0.009035172948160485</v>
      </c>
      <c r="H15" s="95"/>
      <c r="I15" s="95">
        <f t="shared" si="1"/>
        <v>0.04385614968648615</v>
      </c>
      <c r="J15" s="95"/>
      <c r="K15" s="95">
        <f t="shared" si="2"/>
        <v>0.09966552300657747</v>
      </c>
      <c r="L15" s="95"/>
      <c r="M15" s="95">
        <f t="shared" si="3"/>
        <v>0.17957285122727606</v>
      </c>
      <c r="N15" s="95"/>
      <c r="O15" s="95">
        <f t="shared" si="4"/>
        <v>0.20797642449522277</v>
      </c>
      <c r="P15" s="95"/>
      <c r="Q15" s="95">
        <f t="shared" si="5"/>
        <v>0.20541987877665158</v>
      </c>
      <c r="R15" s="95"/>
      <c r="S15" s="95">
        <f t="shared" si="6"/>
        <v>0.16610053096720986</v>
      </c>
      <c r="T15" s="95"/>
      <c r="U15" s="95">
        <f t="shared" si="7"/>
        <v>0.132327609099311</v>
      </c>
      <c r="V15" s="95"/>
      <c r="W15" s="95">
        <f t="shared" si="8"/>
        <v>0.05904052100899092</v>
      </c>
      <c r="X15" s="52"/>
      <c r="Y15" s="20"/>
      <c r="Z15" s="4"/>
    </row>
    <row r="16" spans="1:26" s="1" customFormat="1" ht="18" customHeight="1">
      <c r="A16" s="13"/>
      <c r="B16" s="26"/>
      <c r="C16" s="49">
        <v>5</v>
      </c>
      <c r="D16" s="50"/>
      <c r="E16" s="96"/>
      <c r="F16" s="95"/>
      <c r="G16" s="95">
        <f t="shared" si="0"/>
        <v>0.0012926511985093105</v>
      </c>
      <c r="H16" s="95"/>
      <c r="I16" s="95">
        <f t="shared" si="1"/>
        <v>0.011340963248656742</v>
      </c>
      <c r="J16" s="95"/>
      <c r="K16" s="95">
        <f t="shared" si="2"/>
        <v>0.03779580938768774</v>
      </c>
      <c r="L16" s="95"/>
      <c r="M16" s="95">
        <f t="shared" si="3"/>
        <v>0.10244887695160708</v>
      </c>
      <c r="N16" s="95"/>
      <c r="O16" s="95">
        <f t="shared" si="4"/>
        <v>0.14672675936317947</v>
      </c>
      <c r="P16" s="95"/>
      <c r="Q16" s="95">
        <f t="shared" si="5"/>
        <v>0.18903608723301113</v>
      </c>
      <c r="R16" s="95"/>
      <c r="S16" s="95">
        <f t="shared" si="6"/>
        <v>0.19121409552351018</v>
      </c>
      <c r="T16" s="95"/>
      <c r="U16" s="95">
        <f t="shared" si="7"/>
        <v>0.17402361186324883</v>
      </c>
      <c r="V16" s="95"/>
      <c r="W16" s="95">
        <f t="shared" si="8"/>
        <v>0.1041719096202775</v>
      </c>
      <c r="X16" s="52"/>
      <c r="Y16" s="20"/>
      <c r="Z16" s="4"/>
    </row>
    <row r="17" spans="1:26" s="1" customFormat="1" ht="18" customHeight="1">
      <c r="A17" s="13"/>
      <c r="B17" s="26"/>
      <c r="C17" s="49">
        <v>6</v>
      </c>
      <c r="D17" s="50"/>
      <c r="E17" s="96"/>
      <c r="F17" s="95"/>
      <c r="G17" s="95">
        <f t="shared" si="0"/>
        <v>0.0001423373853185903</v>
      </c>
      <c r="H17" s="95"/>
      <c r="I17" s="95">
        <f t="shared" si="1"/>
        <v>0.0022963613489450745</v>
      </c>
      <c r="J17" s="95"/>
      <c r="K17" s="95">
        <f t="shared" si="2"/>
        <v>0.011298416161698412</v>
      </c>
      <c r="L17" s="95"/>
      <c r="M17" s="95">
        <f t="shared" si="3"/>
        <v>0.046293014223757034</v>
      </c>
      <c r="N17" s="95"/>
      <c r="O17" s="95">
        <f t="shared" si="4"/>
        <v>0.08213384602202899</v>
      </c>
      <c r="P17" s="95"/>
      <c r="Q17" s="95">
        <f t="shared" si="5"/>
        <v>0.13826792094827783</v>
      </c>
      <c r="R17" s="95"/>
      <c r="S17" s="95">
        <f t="shared" si="6"/>
        <v>0.1751594782067329</v>
      </c>
      <c r="T17" s="95"/>
      <c r="U17" s="95">
        <f t="shared" si="7"/>
        <v>0.1822090008233112</v>
      </c>
      <c r="V17" s="95"/>
      <c r="W17" s="95">
        <f t="shared" si="8"/>
        <v>0.1464768012911385</v>
      </c>
      <c r="X17" s="52"/>
      <c r="Y17" s="20"/>
      <c r="Z17" s="4"/>
    </row>
    <row r="18" spans="1:26" s="1" customFormat="1" ht="18" customHeight="1">
      <c r="A18" s="13"/>
      <c r="B18" s="26"/>
      <c r="C18" s="49">
        <v>7</v>
      </c>
      <c r="D18" s="50"/>
      <c r="E18" s="96"/>
      <c r="F18" s="95"/>
      <c r="G18" s="95">
        <f t="shared" si="0"/>
        <v>1.2367828321542926E-05</v>
      </c>
      <c r="H18" s="95"/>
      <c r="I18" s="95">
        <f t="shared" si="1"/>
        <v>0.00037370281776637356</v>
      </c>
      <c r="J18" s="95"/>
      <c r="K18" s="95">
        <f t="shared" si="2"/>
        <v>0.0027334016733924645</v>
      </c>
      <c r="L18" s="95"/>
      <c r="M18" s="95">
        <f t="shared" si="3"/>
        <v>0.017012060610652517</v>
      </c>
      <c r="N18" s="95"/>
      <c r="O18" s="95">
        <f t="shared" si="4"/>
        <v>0.03745927699887834</v>
      </c>
      <c r="P18" s="95"/>
      <c r="Q18" s="95">
        <f t="shared" si="5"/>
        <v>0.082545160614484</v>
      </c>
      <c r="R18" s="95"/>
      <c r="S18" s="95">
        <f t="shared" si="6"/>
        <v>0.1311105898891049</v>
      </c>
      <c r="T18" s="95"/>
      <c r="U18" s="95">
        <f t="shared" si="7"/>
        <v>0.15597814080407027</v>
      </c>
      <c r="V18" s="95"/>
      <c r="W18" s="95">
        <f t="shared" si="8"/>
        <v>0.1685533795167827</v>
      </c>
      <c r="X18" s="52"/>
      <c r="Y18" s="3"/>
      <c r="Z18" s="4"/>
    </row>
    <row r="19" spans="1:26" s="1" customFormat="1" ht="18" customHeight="1">
      <c r="A19" s="13"/>
      <c r="B19" s="26"/>
      <c r="C19" s="49">
        <v>8</v>
      </c>
      <c r="D19" s="50"/>
      <c r="E19" s="96"/>
      <c r="F19" s="95"/>
      <c r="G19" s="95">
        <f t="shared" si="0"/>
        <v>8.626821178924325E-07</v>
      </c>
      <c r="H19" s="95"/>
      <c r="I19" s="95">
        <f t="shared" si="1"/>
        <v>4.9783416860310255E-05</v>
      </c>
      <c r="J19" s="95"/>
      <c r="K19" s="95">
        <f t="shared" si="2"/>
        <v>0.0005452504164022135</v>
      </c>
      <c r="L19" s="95"/>
      <c r="M19" s="95">
        <f t="shared" si="3"/>
        <v>0.005180637478101614</v>
      </c>
      <c r="N19" s="95"/>
      <c r="O19" s="95">
        <f t="shared" si="4"/>
        <v>0.01418366272145759</v>
      </c>
      <c r="P19" s="95"/>
      <c r="Q19" s="95">
        <f t="shared" si="5"/>
        <v>0.040985965166219517</v>
      </c>
      <c r="R19" s="95"/>
      <c r="S19" s="95">
        <f t="shared" si="6"/>
        <v>0.0817182075765584</v>
      </c>
      <c r="T19" s="95"/>
      <c r="U19" s="95">
        <f t="shared" si="7"/>
        <v>0.1112446926460906</v>
      </c>
      <c r="V19" s="95"/>
      <c r="W19" s="95">
        <f t="shared" si="8"/>
        <v>0.16175220434740709</v>
      </c>
      <c r="X19" s="52"/>
      <c r="Y19" s="3"/>
      <c r="Z19" s="4"/>
    </row>
    <row r="20" spans="1:26" s="1" customFormat="1" ht="18" customHeight="1">
      <c r="A20" s="13"/>
      <c r="B20" s="26"/>
      <c r="C20" s="49">
        <v>9</v>
      </c>
      <c r="D20" s="50"/>
      <c r="E20" s="96"/>
      <c r="F20" s="95"/>
      <c r="G20" s="95">
        <f t="shared" si="0"/>
        <v>4.888633006204627E-08</v>
      </c>
      <c r="H20" s="95"/>
      <c r="I20" s="95">
        <f t="shared" si="1"/>
        <v>5.501719552556718E-06</v>
      </c>
      <c r="J20" s="95"/>
      <c r="K20" s="95">
        <f t="shared" si="2"/>
        <v>9.090839359156824E-05</v>
      </c>
      <c r="L20" s="95"/>
      <c r="M20" s="95">
        <f t="shared" si="3"/>
        <v>0.0013254468784828304</v>
      </c>
      <c r="N20" s="95"/>
      <c r="O20" s="95">
        <f t="shared" si="4"/>
        <v>0.00452057236394664</v>
      </c>
      <c r="P20" s="95"/>
      <c r="Q20" s="95">
        <f t="shared" si="5"/>
        <v>0.01716125923861007</v>
      </c>
      <c r="R20" s="95"/>
      <c r="S20" s="95">
        <f t="shared" si="6"/>
        <v>0.043001209493769565</v>
      </c>
      <c r="T20" s="95"/>
      <c r="U20" s="95">
        <f t="shared" si="7"/>
        <v>0.06702290425575329</v>
      </c>
      <c r="V20" s="95"/>
      <c r="W20" s="95">
        <f t="shared" si="8"/>
        <v>0.13125571345002207</v>
      </c>
      <c r="X20" s="52"/>
      <c r="Y20" s="3"/>
      <c r="Z20" s="4"/>
    </row>
    <row r="21" spans="1:26" s="1" customFormat="1" ht="18" customHeight="1">
      <c r="A21" s="13"/>
      <c r="B21" s="26"/>
      <c r="C21" s="49">
        <v>10</v>
      </c>
      <c r="D21" s="50"/>
      <c r="E21" s="96"/>
      <c r="F21" s="95"/>
      <c r="G21" s="95">
        <f t="shared" si="0"/>
        <v>2.2693549007749906E-09</v>
      </c>
      <c r="H21" s="95"/>
      <c r="I21" s="95">
        <f t="shared" si="1"/>
        <v>5.093527456721865E-07</v>
      </c>
      <c r="J21" s="95"/>
      <c r="K21" s="95">
        <f t="shared" si="2"/>
        <v>1.2797104636351529E-05</v>
      </c>
      <c r="L21" s="95"/>
      <c r="M21" s="95">
        <f t="shared" si="3"/>
        <v>0.00028783283917962387</v>
      </c>
      <c r="N21" s="95"/>
      <c r="O21" s="95">
        <f t="shared" si="4"/>
        <v>0.0012252853698092585</v>
      </c>
      <c r="P21" s="95"/>
      <c r="Q21" s="95">
        <f t="shared" si="5"/>
        <v>0.00612222754283427</v>
      </c>
      <c r="R21" s="95"/>
      <c r="S21" s="95">
        <f t="shared" si="6"/>
        <v>0.01930216791151581</v>
      </c>
      <c r="T21" s="95"/>
      <c r="U21" s="95">
        <f t="shared" si="7"/>
        <v>0.034465239611516235</v>
      </c>
      <c r="V21" s="95"/>
      <c r="W21" s="95">
        <f t="shared" si="8"/>
        <v>0.09099796791377565</v>
      </c>
      <c r="X21" s="52"/>
      <c r="Y21" s="3"/>
      <c r="Z21" s="4"/>
    </row>
    <row r="22" spans="1:26" s="1" customFormat="1" ht="18" customHeight="1" thickBot="1">
      <c r="A22" s="13"/>
      <c r="B22" s="26"/>
      <c r="C22" s="53">
        <v>11</v>
      </c>
      <c r="D22" s="54"/>
      <c r="E22" s="124"/>
      <c r="F22" s="123"/>
      <c r="G22" s="123">
        <f t="shared" si="0"/>
        <v>8.677391839307865E-11</v>
      </c>
      <c r="H22" s="123"/>
      <c r="I22" s="123">
        <f t="shared" si="1"/>
        <v>3.978929758204753E-08</v>
      </c>
      <c r="J22" s="123"/>
      <c r="K22" s="123">
        <f t="shared" si="2"/>
        <v>1.5324344440297208E-06</v>
      </c>
      <c r="L22" s="123"/>
      <c r="M22" s="123">
        <f t="shared" si="3"/>
        <v>5.3461883244590085E-05</v>
      </c>
      <c r="N22" s="123"/>
      <c r="O22" s="123">
        <f t="shared" si="4"/>
        <v>0.0002846191335213144</v>
      </c>
      <c r="P22" s="123"/>
      <c r="Q22" s="123">
        <f t="shared" si="5"/>
        <v>0.00187531310796805</v>
      </c>
      <c r="R22" s="123"/>
      <c r="S22" s="123">
        <f t="shared" si="6"/>
        <v>0.007448345352304372</v>
      </c>
      <c r="T22" s="123"/>
      <c r="U22" s="123">
        <f t="shared" si="7"/>
        <v>0.015244780645298762</v>
      </c>
      <c r="V22" s="123"/>
      <c r="W22" s="123">
        <f t="shared" si="8"/>
        <v>0.054320388755891416</v>
      </c>
      <c r="X22" s="56"/>
      <c r="Y22" s="3"/>
      <c r="Z22" s="4"/>
    </row>
    <row r="23" spans="1:26" s="1" customFormat="1" ht="18" customHeight="1" thickBot="1">
      <c r="A23" s="13"/>
      <c r="B23" s="27"/>
      <c r="C23" s="45" t="s">
        <v>14</v>
      </c>
      <c r="D23" s="46"/>
      <c r="E23" s="94">
        <f>SUM(E11:E22)</f>
        <v>1</v>
      </c>
      <c r="F23" s="93"/>
      <c r="G23" s="93">
        <f>SUM(G11:G22)</f>
        <v>0.9999999999971844</v>
      </c>
      <c r="H23" s="93"/>
      <c r="I23" s="93">
        <f>SUM(I11:I22)</f>
        <v>0.9999999972076218</v>
      </c>
      <c r="J23" s="93"/>
      <c r="K23" s="93">
        <f>SUM(K11:K22)</f>
        <v>0.9999998281070881</v>
      </c>
      <c r="L23" s="93"/>
      <c r="M23" s="93">
        <f>SUM(M11:M22)</f>
        <v>0.9999901228822381</v>
      </c>
      <c r="N23" s="93"/>
      <c r="O23" s="93">
        <f>SUM(O11:O22)</f>
        <v>0.999931438127293</v>
      </c>
      <c r="P23" s="93"/>
      <c r="Q23" s="93">
        <f>SUM(Q11:Q22)</f>
        <v>0.9993628205859529</v>
      </c>
      <c r="R23" s="93"/>
      <c r="S23" s="93">
        <f>SUM(S11:S22)</f>
        <v>0.9965643329783007</v>
      </c>
      <c r="T23" s="93"/>
      <c r="U23" s="93">
        <f>SUM(U11:U22)</f>
        <v>0.9914845838152218</v>
      </c>
      <c r="V23" s="93"/>
      <c r="W23" s="93">
        <f>SUM(W11:W22)</f>
        <v>0.951970749046378</v>
      </c>
      <c r="X23" s="48"/>
      <c r="Y23" s="3"/>
      <c r="Z23" s="4"/>
    </row>
    <row r="24" spans="1:26" s="1" customFormat="1" ht="18" customHeight="1">
      <c r="A24" s="13"/>
      <c r="B24" s="118" t="s">
        <v>15</v>
      </c>
      <c r="C24" s="121" t="s">
        <v>16</v>
      </c>
      <c r="D24" s="122"/>
      <c r="E24" s="101">
        <f>E11+E12</f>
        <v>1</v>
      </c>
      <c r="F24" s="97"/>
      <c r="G24" s="97">
        <f>G11+G12</f>
        <v>0.7738450232344525</v>
      </c>
      <c r="H24" s="97"/>
      <c r="I24" s="97">
        <f>I11+I12</f>
        <v>0.551181836050776</v>
      </c>
      <c r="J24" s="97"/>
      <c r="K24" s="97">
        <f>K11+K12</f>
        <v>0.36518506789949606</v>
      </c>
      <c r="L24" s="97"/>
      <c r="M24" s="97">
        <f>M11+M12</f>
        <v>0.17932597467036834</v>
      </c>
      <c r="N24" s="97"/>
      <c r="O24" s="97">
        <f>O11+O12</f>
        <v>0.10633893723446844</v>
      </c>
      <c r="P24" s="97"/>
      <c r="Q24" s="97">
        <f>Q11+Q12</f>
        <v>0.04572442027974223</v>
      </c>
      <c r="R24" s="97"/>
      <c r="S24" s="97">
        <f>S11+S12</f>
        <v>0.018433257287961538</v>
      </c>
      <c r="T24" s="97"/>
      <c r="U24" s="97">
        <f>U11+U12</f>
        <v>0.009727399209349442</v>
      </c>
      <c r="V24" s="97"/>
      <c r="W24" s="97">
        <f>W11+W12</f>
        <v>0.00175537979150344</v>
      </c>
      <c r="X24" s="60"/>
      <c r="Y24" s="3"/>
      <c r="Z24" s="4"/>
    </row>
    <row r="25" spans="1:26" s="1" customFormat="1" ht="18" customHeight="1">
      <c r="A25" s="13"/>
      <c r="B25" s="119"/>
      <c r="C25" s="116" t="s">
        <v>17</v>
      </c>
      <c r="D25" s="117"/>
      <c r="E25" s="96">
        <f>E24+E13</f>
        <v>1</v>
      </c>
      <c r="F25" s="95"/>
      <c r="G25" s="95">
        <f>G24+G13</f>
        <v>0.9427170875048162</v>
      </c>
      <c r="H25" s="95"/>
      <c r="I25" s="95">
        <f aca="true" t="shared" si="9" ref="I25:I34">I24+I13</f>
        <v>0.8143446538799095</v>
      </c>
      <c r="J25" s="95"/>
      <c r="K25" s="95">
        <f aca="true" t="shared" si="10" ref="K25:K34">K24+K13</f>
        <v>0.6486353320428732</v>
      </c>
      <c r="L25" s="95"/>
      <c r="M25" s="95">
        <f aca="true" t="shared" si="11" ref="M25:M34">M24+M13</f>
        <v>0.4081112107820873</v>
      </c>
      <c r="N25" s="95"/>
      <c r="O25" s="95">
        <f aca="true" t="shared" si="12" ref="O25:O34">O24+O13</f>
        <v>0.2805246744463076</v>
      </c>
      <c r="P25" s="95"/>
      <c r="Q25" s="95">
        <f aca="true" t="shared" si="13" ref="Q25:Q34">Q24+Q13</f>
        <v>0.14736097055607106</v>
      </c>
      <c r="R25" s="95"/>
      <c r="S25" s="95">
        <f aca="true" t="shared" si="14" ref="S25:S34">S24+S13</f>
        <v>0.07112358410868098</v>
      </c>
      <c r="T25" s="95"/>
      <c r="U25" s="95">
        <f aca="true" t="shared" si="15" ref="U25:U34">U24+U13</f>
        <v>0.04194542719663344</v>
      </c>
      <c r="V25" s="95"/>
      <c r="W25" s="95">
        <f aca="true" t="shared" si="16" ref="W25:W34">W24+W13</f>
        <v>0.00976363419591768</v>
      </c>
      <c r="X25" s="52"/>
      <c r="Y25" s="3"/>
      <c r="Z25" s="4"/>
    </row>
    <row r="26" spans="1:26" s="1" customFormat="1" ht="18" customHeight="1">
      <c r="A26" s="13"/>
      <c r="B26" s="119"/>
      <c r="C26" s="116" t="s">
        <v>18</v>
      </c>
      <c r="D26" s="117"/>
      <c r="E26" s="96">
        <f aca="true" t="shared" si="17" ref="E26:E34">E25+E14</f>
        <v>1</v>
      </c>
      <c r="F26" s="95"/>
      <c r="G26" s="95">
        <f aca="true" t="shared" si="18" ref="G26:G34">G25+G14</f>
        <v>0.9895165567122977</v>
      </c>
      <c r="H26" s="95"/>
      <c r="I26" s="95">
        <f t="shared" si="9"/>
        <v>0.9420769858273113</v>
      </c>
      <c r="J26" s="95"/>
      <c r="K26" s="95">
        <f t="shared" si="10"/>
        <v>0.8478561895286578</v>
      </c>
      <c r="L26" s="95"/>
      <c r="M26" s="95">
        <f t="shared" si="11"/>
        <v>0.6478159407899367</v>
      </c>
      <c r="N26" s="95"/>
      <c r="O26" s="95">
        <f t="shared" si="12"/>
        <v>0.5054209916592487</v>
      </c>
      <c r="P26" s="95"/>
      <c r="Q26" s="95">
        <f t="shared" si="13"/>
        <v>0.3179490079578963</v>
      </c>
      <c r="R26" s="95"/>
      <c r="S26" s="95">
        <f t="shared" si="14"/>
        <v>0.1815097080575947</v>
      </c>
      <c r="T26" s="95"/>
      <c r="U26" s="95">
        <f t="shared" si="15"/>
        <v>0.11896860406662153</v>
      </c>
      <c r="V26" s="95"/>
      <c r="W26" s="95">
        <f t="shared" si="16"/>
        <v>0.03540186314209217</v>
      </c>
      <c r="X26" s="52"/>
      <c r="Y26" s="3"/>
      <c r="Z26" s="4"/>
    </row>
    <row r="27" spans="1:26" s="1" customFormat="1" ht="18" customHeight="1">
      <c r="A27" s="13"/>
      <c r="B27" s="119"/>
      <c r="C27" s="116" t="s">
        <v>19</v>
      </c>
      <c r="D27" s="117"/>
      <c r="E27" s="96">
        <f t="shared" si="17"/>
        <v>1</v>
      </c>
      <c r="F27" s="95"/>
      <c r="G27" s="95">
        <f t="shared" si="18"/>
        <v>0.9985517296604581</v>
      </c>
      <c r="H27" s="95"/>
      <c r="I27" s="95">
        <f t="shared" si="9"/>
        <v>0.9859331355137974</v>
      </c>
      <c r="J27" s="95"/>
      <c r="K27" s="95">
        <f t="shared" si="10"/>
        <v>0.9475217125352353</v>
      </c>
      <c r="L27" s="95"/>
      <c r="M27" s="95">
        <f t="shared" si="11"/>
        <v>0.8273887920172127</v>
      </c>
      <c r="N27" s="95"/>
      <c r="O27" s="95">
        <f t="shared" si="12"/>
        <v>0.7133974161544715</v>
      </c>
      <c r="P27" s="95"/>
      <c r="Q27" s="95">
        <f t="shared" si="13"/>
        <v>0.5233688867345478</v>
      </c>
      <c r="R27" s="95"/>
      <c r="S27" s="95">
        <f t="shared" si="14"/>
        <v>0.3476102390248046</v>
      </c>
      <c r="T27" s="95"/>
      <c r="U27" s="95">
        <f t="shared" si="15"/>
        <v>0.25129621316593254</v>
      </c>
      <c r="V27" s="95"/>
      <c r="W27" s="95">
        <f t="shared" si="16"/>
        <v>0.09444238415108308</v>
      </c>
      <c r="X27" s="52"/>
      <c r="Y27" s="3"/>
      <c r="Z27" s="4"/>
    </row>
    <row r="28" spans="1:26" s="1" customFormat="1" ht="18" customHeight="1">
      <c r="A28" s="13"/>
      <c r="B28" s="119"/>
      <c r="C28" s="116" t="s">
        <v>20</v>
      </c>
      <c r="D28" s="117"/>
      <c r="E28" s="96">
        <f t="shared" si="17"/>
        <v>1</v>
      </c>
      <c r="F28" s="95"/>
      <c r="G28" s="95">
        <f t="shared" si="18"/>
        <v>0.9998443808589674</v>
      </c>
      <c r="H28" s="95"/>
      <c r="I28" s="95">
        <f t="shared" si="9"/>
        <v>0.9972740987624541</v>
      </c>
      <c r="J28" s="95"/>
      <c r="K28" s="95">
        <f t="shared" si="10"/>
        <v>0.9853175219229231</v>
      </c>
      <c r="L28" s="95"/>
      <c r="M28" s="95">
        <f t="shared" si="11"/>
        <v>0.9298376689688198</v>
      </c>
      <c r="N28" s="95"/>
      <c r="O28" s="95">
        <f t="shared" si="12"/>
        <v>0.860124175517651</v>
      </c>
      <c r="P28" s="95"/>
      <c r="Q28" s="95">
        <f t="shared" si="13"/>
        <v>0.712404973967559</v>
      </c>
      <c r="R28" s="95"/>
      <c r="S28" s="95">
        <f t="shared" si="14"/>
        <v>0.5388243345483148</v>
      </c>
      <c r="T28" s="95"/>
      <c r="U28" s="95">
        <f t="shared" si="15"/>
        <v>0.42531982502918136</v>
      </c>
      <c r="V28" s="95"/>
      <c r="W28" s="95">
        <f t="shared" si="16"/>
        <v>0.19861429377136058</v>
      </c>
      <c r="X28" s="52"/>
      <c r="Y28" s="3"/>
      <c r="Z28" s="4"/>
    </row>
    <row r="29" spans="1:26" s="1" customFormat="1" ht="18" customHeight="1">
      <c r="A29" s="13"/>
      <c r="B29" s="119"/>
      <c r="C29" s="116" t="s">
        <v>21</v>
      </c>
      <c r="D29" s="117"/>
      <c r="E29" s="96">
        <f t="shared" si="17"/>
        <v>1</v>
      </c>
      <c r="F29" s="95"/>
      <c r="G29" s="95">
        <f t="shared" si="18"/>
        <v>0.999986718244286</v>
      </c>
      <c r="H29" s="95"/>
      <c r="I29" s="95">
        <f t="shared" si="9"/>
        <v>0.9995704601113992</v>
      </c>
      <c r="J29" s="95"/>
      <c r="K29" s="95">
        <f t="shared" si="10"/>
        <v>0.9966159380846216</v>
      </c>
      <c r="L29" s="95"/>
      <c r="M29" s="95">
        <f t="shared" si="11"/>
        <v>0.9761306831925769</v>
      </c>
      <c r="N29" s="95"/>
      <c r="O29" s="95">
        <f t="shared" si="12"/>
        <v>0.94225802153968</v>
      </c>
      <c r="P29" s="95"/>
      <c r="Q29" s="95">
        <f t="shared" si="13"/>
        <v>0.8506728949158369</v>
      </c>
      <c r="R29" s="95"/>
      <c r="S29" s="95">
        <f t="shared" si="14"/>
        <v>0.7139838127550477</v>
      </c>
      <c r="T29" s="95"/>
      <c r="U29" s="95">
        <f t="shared" si="15"/>
        <v>0.6075288258524926</v>
      </c>
      <c r="V29" s="95"/>
      <c r="W29" s="95">
        <f t="shared" si="16"/>
        <v>0.3450910950624991</v>
      </c>
      <c r="X29" s="52"/>
      <c r="Y29" s="3"/>
      <c r="Z29" s="4"/>
    </row>
    <row r="30" spans="1:26" s="1" customFormat="1" ht="18" customHeight="1">
      <c r="A30" s="13"/>
      <c r="B30" s="119"/>
      <c r="C30" s="116" t="s">
        <v>22</v>
      </c>
      <c r="D30" s="117"/>
      <c r="E30" s="96">
        <f t="shared" si="17"/>
        <v>1</v>
      </c>
      <c r="F30" s="95"/>
      <c r="G30" s="95">
        <f t="shared" si="18"/>
        <v>0.9999990860726076</v>
      </c>
      <c r="H30" s="95"/>
      <c r="I30" s="95">
        <f t="shared" si="9"/>
        <v>0.9999441629291655</v>
      </c>
      <c r="J30" s="95"/>
      <c r="K30" s="95">
        <f t="shared" si="10"/>
        <v>0.999349339758014</v>
      </c>
      <c r="L30" s="95"/>
      <c r="M30" s="95">
        <f t="shared" si="11"/>
        <v>0.9931427438032294</v>
      </c>
      <c r="N30" s="95"/>
      <c r="O30" s="95">
        <f t="shared" si="12"/>
        <v>0.9797172985385583</v>
      </c>
      <c r="P30" s="95"/>
      <c r="Q30" s="95">
        <f t="shared" si="13"/>
        <v>0.9332180555303209</v>
      </c>
      <c r="R30" s="95"/>
      <c r="S30" s="95">
        <f t="shared" si="14"/>
        <v>0.8450944026441527</v>
      </c>
      <c r="T30" s="95"/>
      <c r="U30" s="95">
        <f t="shared" si="15"/>
        <v>0.7635069666565628</v>
      </c>
      <c r="V30" s="95"/>
      <c r="W30" s="95">
        <f t="shared" si="16"/>
        <v>0.5136444745792818</v>
      </c>
      <c r="X30" s="52"/>
      <c r="Y30" s="3"/>
      <c r="Z30" s="4"/>
    </row>
    <row r="31" spans="1:26" s="1" customFormat="1" ht="18" customHeight="1">
      <c r="A31" s="13"/>
      <c r="B31" s="119"/>
      <c r="C31" s="116" t="s">
        <v>23</v>
      </c>
      <c r="D31" s="117"/>
      <c r="E31" s="96">
        <f t="shared" si="17"/>
        <v>1</v>
      </c>
      <c r="F31" s="95"/>
      <c r="G31" s="95">
        <f t="shared" si="18"/>
        <v>0.9999999487547254</v>
      </c>
      <c r="H31" s="95"/>
      <c r="I31" s="95">
        <f t="shared" si="9"/>
        <v>0.9999939463460259</v>
      </c>
      <c r="J31" s="95"/>
      <c r="K31" s="95">
        <f t="shared" si="10"/>
        <v>0.9998945901744162</v>
      </c>
      <c r="L31" s="95"/>
      <c r="M31" s="95">
        <f t="shared" si="11"/>
        <v>0.998323381281331</v>
      </c>
      <c r="N31" s="95"/>
      <c r="O31" s="95">
        <f t="shared" si="12"/>
        <v>0.9939009612600158</v>
      </c>
      <c r="P31" s="95"/>
      <c r="Q31" s="95">
        <f t="shared" si="13"/>
        <v>0.9742040206965404</v>
      </c>
      <c r="R31" s="95"/>
      <c r="S31" s="95">
        <f t="shared" si="14"/>
        <v>0.926812610220711</v>
      </c>
      <c r="T31" s="95"/>
      <c r="U31" s="95">
        <f t="shared" si="15"/>
        <v>0.8747516593026534</v>
      </c>
      <c r="V31" s="95"/>
      <c r="W31" s="95">
        <f t="shared" si="16"/>
        <v>0.6753966789266889</v>
      </c>
      <c r="X31" s="52"/>
      <c r="Y31" s="3"/>
      <c r="Z31" s="4"/>
    </row>
    <row r="32" spans="1:26" s="1" customFormat="1" ht="18" customHeight="1">
      <c r="A32" s="13"/>
      <c r="B32" s="119"/>
      <c r="C32" s="116" t="s">
        <v>24</v>
      </c>
      <c r="D32" s="117"/>
      <c r="E32" s="96">
        <f t="shared" si="17"/>
        <v>1</v>
      </c>
      <c r="F32" s="95"/>
      <c r="G32" s="95">
        <f t="shared" si="18"/>
        <v>0.9999999976410555</v>
      </c>
      <c r="H32" s="95"/>
      <c r="I32" s="95">
        <f t="shared" si="9"/>
        <v>0.9999994480655785</v>
      </c>
      <c r="J32" s="95"/>
      <c r="K32" s="95">
        <f t="shared" si="10"/>
        <v>0.9999854985680078</v>
      </c>
      <c r="L32" s="95"/>
      <c r="M32" s="95">
        <f t="shared" si="11"/>
        <v>0.9996488281598138</v>
      </c>
      <c r="N32" s="95"/>
      <c r="O32" s="95">
        <f t="shared" si="12"/>
        <v>0.9984215336239625</v>
      </c>
      <c r="P32" s="95"/>
      <c r="Q32" s="95">
        <f t="shared" si="13"/>
        <v>0.9913652799351506</v>
      </c>
      <c r="R32" s="95"/>
      <c r="S32" s="95">
        <f t="shared" si="14"/>
        <v>0.9698138197144806</v>
      </c>
      <c r="T32" s="95"/>
      <c r="U32" s="95">
        <f t="shared" si="15"/>
        <v>0.9417745635584067</v>
      </c>
      <c r="V32" s="95"/>
      <c r="W32" s="95">
        <f t="shared" si="16"/>
        <v>0.8066523923767109</v>
      </c>
      <c r="X32" s="52"/>
      <c r="Y32" s="3"/>
      <c r="Z32" s="4"/>
    </row>
    <row r="33" spans="1:26" s="1" customFormat="1" ht="18" customHeight="1">
      <c r="A33" s="13"/>
      <c r="B33" s="119"/>
      <c r="C33" s="116" t="s">
        <v>25</v>
      </c>
      <c r="D33" s="117"/>
      <c r="E33" s="96">
        <f t="shared" si="17"/>
        <v>1</v>
      </c>
      <c r="F33" s="95"/>
      <c r="G33" s="95">
        <f t="shared" si="18"/>
        <v>0.9999999999104104</v>
      </c>
      <c r="H33" s="95"/>
      <c r="I33" s="95">
        <f t="shared" si="9"/>
        <v>0.9999999574183241</v>
      </c>
      <c r="J33" s="95"/>
      <c r="K33" s="95">
        <f t="shared" si="10"/>
        <v>0.9999982956726441</v>
      </c>
      <c r="L33" s="95"/>
      <c r="M33" s="95">
        <f t="shared" si="11"/>
        <v>0.9999366609989935</v>
      </c>
      <c r="N33" s="95"/>
      <c r="O33" s="95">
        <f t="shared" si="12"/>
        <v>0.9996468189937717</v>
      </c>
      <c r="P33" s="95"/>
      <c r="Q33" s="95">
        <f t="shared" si="13"/>
        <v>0.9974875074779849</v>
      </c>
      <c r="R33" s="95"/>
      <c r="S33" s="95">
        <f t="shared" si="14"/>
        <v>0.9891159876259964</v>
      </c>
      <c r="T33" s="95"/>
      <c r="U33" s="95">
        <f t="shared" si="15"/>
        <v>0.976239803169923</v>
      </c>
      <c r="V33" s="95"/>
      <c r="W33" s="95">
        <f t="shared" si="16"/>
        <v>0.8976503602904866</v>
      </c>
      <c r="X33" s="52"/>
      <c r="Y33" s="3"/>
      <c r="Z33" s="4"/>
    </row>
    <row r="34" spans="1:26" s="1" customFormat="1" ht="18" customHeight="1" thickBot="1">
      <c r="A34" s="13"/>
      <c r="B34" s="120"/>
      <c r="C34" s="113" t="s">
        <v>26</v>
      </c>
      <c r="D34" s="114"/>
      <c r="E34" s="115">
        <f t="shared" si="17"/>
        <v>1</v>
      </c>
      <c r="F34" s="111"/>
      <c r="G34" s="111">
        <f t="shared" si="18"/>
        <v>0.9999999999971844</v>
      </c>
      <c r="H34" s="111"/>
      <c r="I34" s="111">
        <f t="shared" si="9"/>
        <v>0.9999999972076218</v>
      </c>
      <c r="J34" s="111"/>
      <c r="K34" s="111">
        <f t="shared" si="10"/>
        <v>0.9999998281070881</v>
      </c>
      <c r="L34" s="111"/>
      <c r="M34" s="111">
        <f t="shared" si="11"/>
        <v>0.9999901228822381</v>
      </c>
      <c r="N34" s="111"/>
      <c r="O34" s="111">
        <f t="shared" si="12"/>
        <v>0.999931438127293</v>
      </c>
      <c r="P34" s="111"/>
      <c r="Q34" s="111">
        <f t="shared" si="13"/>
        <v>0.9993628205859529</v>
      </c>
      <c r="R34" s="111"/>
      <c r="S34" s="111">
        <f t="shared" si="14"/>
        <v>0.9965643329783007</v>
      </c>
      <c r="T34" s="111"/>
      <c r="U34" s="111">
        <f t="shared" si="15"/>
        <v>0.9914845838152218</v>
      </c>
      <c r="V34" s="111"/>
      <c r="W34" s="111">
        <f t="shared" si="16"/>
        <v>0.951970749046378</v>
      </c>
      <c r="X34" s="112"/>
      <c r="Y34" s="3"/>
      <c r="Z34" s="4"/>
    </row>
    <row r="35" spans="1:26" s="1" customFormat="1" ht="18" customHeight="1">
      <c r="A35" s="13"/>
      <c r="B35" s="21"/>
      <c r="C35" s="21"/>
      <c r="D35" s="21"/>
      <c r="R35" s="3"/>
      <c r="S35" s="3"/>
      <c r="T35" s="3"/>
      <c r="U35" s="3"/>
      <c r="V35" s="2"/>
      <c r="W35" s="6"/>
      <c r="X35" s="3"/>
      <c r="Y35" s="3"/>
      <c r="Z35" s="4"/>
    </row>
    <row r="36" spans="1:26" s="1" customFormat="1" ht="18" customHeight="1">
      <c r="A36" s="5"/>
      <c r="B36" s="9"/>
      <c r="C36" s="9"/>
      <c r="R36" s="3"/>
      <c r="S36" s="3"/>
      <c r="T36" s="28" t="s">
        <v>28</v>
      </c>
      <c r="U36" s="42" t="s">
        <v>30</v>
      </c>
      <c r="V36" s="42"/>
      <c r="W36" s="42"/>
      <c r="X36" s="42"/>
      <c r="Y36" s="42"/>
      <c r="Z36" s="4"/>
    </row>
    <row r="37" spans="1:26" s="1" customFormat="1" ht="18" customHeight="1">
      <c r="A37" s="5"/>
      <c r="B37" s="9"/>
      <c r="C37" s="9"/>
      <c r="R37" s="3"/>
      <c r="S37" s="3"/>
      <c r="T37" s="28" t="s">
        <v>29</v>
      </c>
      <c r="U37" s="42" t="s">
        <v>31</v>
      </c>
      <c r="V37" s="42"/>
      <c r="W37" s="42"/>
      <c r="X37" s="42"/>
      <c r="Y37" s="42"/>
      <c r="Z37" s="4"/>
    </row>
    <row r="38" spans="1:26" s="1" customFormat="1" ht="18" customHeight="1">
      <c r="A38" s="5"/>
      <c r="B38" s="9"/>
      <c r="C38" s="9"/>
      <c r="R38" s="3"/>
      <c r="S38" s="3"/>
      <c r="T38" s="28" t="s">
        <v>27</v>
      </c>
      <c r="U38" s="42" t="s">
        <v>32</v>
      </c>
      <c r="V38" s="42"/>
      <c r="W38" s="42"/>
      <c r="X38" s="42"/>
      <c r="Y38" s="42"/>
      <c r="Z38" s="4"/>
    </row>
    <row r="39" spans="1:26" s="1" customFormat="1" ht="18" customHeight="1">
      <c r="A39" s="5"/>
      <c r="B39" s="3"/>
      <c r="C39" s="3"/>
      <c r="R39" s="3"/>
      <c r="S39" s="3"/>
      <c r="T39" s="3"/>
      <c r="U39" s="3"/>
      <c r="V39" s="3"/>
      <c r="W39" s="3"/>
      <c r="X39" s="3"/>
      <c r="Y39" s="3"/>
      <c r="Z39" s="4"/>
    </row>
    <row r="40" spans="1:26" s="1" customFormat="1" ht="18" customHeight="1">
      <c r="A40" s="5"/>
      <c r="B40" s="3"/>
      <c r="C40" s="2"/>
      <c r="R40" s="3"/>
      <c r="S40" s="3"/>
      <c r="T40" s="126" t="s">
        <v>33</v>
      </c>
      <c r="U40" s="126"/>
      <c r="V40" s="126"/>
      <c r="W40" s="29" t="s">
        <v>35</v>
      </c>
      <c r="X40" s="3"/>
      <c r="Y40" s="3"/>
      <c r="Z40" s="4"/>
    </row>
    <row r="41" spans="1:26" s="1" customFormat="1" ht="18" customHeight="1">
      <c r="A41" s="5"/>
      <c r="R41" s="3"/>
      <c r="S41" s="3"/>
      <c r="T41" s="126" t="s">
        <v>34</v>
      </c>
      <c r="U41" s="126"/>
      <c r="V41" s="126"/>
      <c r="W41" s="29" t="s">
        <v>36</v>
      </c>
      <c r="X41" s="3"/>
      <c r="Y41" s="3"/>
      <c r="Z41" s="4"/>
    </row>
    <row r="42" spans="1:26" s="1" customFormat="1" ht="18" customHeight="1">
      <c r="A42" s="5"/>
      <c r="B42" s="3"/>
      <c r="C42" s="3"/>
      <c r="R42" s="3"/>
      <c r="S42" s="3"/>
      <c r="T42" s="3"/>
      <c r="U42" s="3"/>
      <c r="V42" s="3"/>
      <c r="W42" s="3"/>
      <c r="X42" s="3"/>
      <c r="Y42" s="3"/>
      <c r="Z42" s="4"/>
    </row>
    <row r="43" spans="1:26" s="1" customFormat="1" ht="18" customHeight="1">
      <c r="A43" s="5"/>
      <c r="B43" s="3"/>
      <c r="C43" s="3"/>
      <c r="R43" s="3"/>
      <c r="S43" s="3"/>
      <c r="T43" s="3"/>
      <c r="U43" s="3"/>
      <c r="V43" s="3"/>
      <c r="W43" s="3"/>
      <c r="X43" s="3"/>
      <c r="Y43" s="3"/>
      <c r="Z43" s="4"/>
    </row>
    <row r="44" spans="1:26" s="1" customFormat="1" ht="18" customHeight="1">
      <c r="A44" s="5"/>
      <c r="B44" s="3"/>
      <c r="C44" s="3"/>
      <c r="R44" s="3"/>
      <c r="S44" s="3"/>
      <c r="T44" s="3"/>
      <c r="U44" s="3"/>
      <c r="V44" s="3"/>
      <c r="W44" s="3"/>
      <c r="X44" s="3"/>
      <c r="Y44" s="3"/>
      <c r="Z44" s="4"/>
    </row>
    <row r="45" spans="1:26" s="1" customFormat="1" ht="18" customHeight="1">
      <c r="A45" s="5"/>
      <c r="B45" s="3"/>
      <c r="C45" s="3"/>
      <c r="R45" s="3"/>
      <c r="S45" s="3"/>
      <c r="T45" s="3"/>
      <c r="U45" s="3"/>
      <c r="V45" s="3"/>
      <c r="W45" s="3"/>
      <c r="X45" s="3"/>
      <c r="Y45" s="3"/>
      <c r="Z45" s="4"/>
    </row>
    <row r="46" spans="1:26" s="1" customFormat="1" ht="18" customHeight="1">
      <c r="A46" s="5"/>
      <c r="B46" s="3"/>
      <c r="C46" s="3"/>
      <c r="R46" s="3"/>
      <c r="S46" s="3"/>
      <c r="T46" s="3"/>
      <c r="U46" s="3"/>
      <c r="V46" s="3"/>
      <c r="W46" s="3"/>
      <c r="X46" s="3"/>
      <c r="Y46" s="3"/>
      <c r="Z46" s="4"/>
    </row>
    <row r="47" spans="1:26" s="1" customFormat="1" ht="18" customHeight="1">
      <c r="A47" s="5"/>
      <c r="B47" s="3"/>
      <c r="C47" s="3"/>
      <c r="R47" s="3"/>
      <c r="S47" s="3"/>
      <c r="T47" s="3"/>
      <c r="U47" s="3"/>
      <c r="V47" s="3"/>
      <c r="W47" s="3"/>
      <c r="X47" s="3"/>
      <c r="Y47" s="3"/>
      <c r="Z47" s="4"/>
    </row>
    <row r="48" spans="1:26" s="1" customFormat="1" ht="18" customHeight="1" thickBot="1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s="1" customFormat="1" ht="9.75" customHeight="1"/>
    <row r="50" s="1" customFormat="1" ht="7.5" customHeight="1"/>
    <row r="51" spans="1:26" s="1" customFormat="1" ht="33.75" customHeight="1" thickBot="1">
      <c r="A51" s="12"/>
      <c r="B51" s="12"/>
      <c r="C51" s="12"/>
      <c r="D51" s="12"/>
      <c r="E51" s="1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" customFormat="1" ht="18" customHeight="1" thickBot="1">
      <c r="A52" s="13"/>
      <c r="B52" s="9"/>
      <c r="C52" s="9"/>
      <c r="D52" s="9"/>
      <c r="E52" s="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1" t="s">
        <v>3</v>
      </c>
      <c r="Z52" s="40"/>
    </row>
    <row r="53" spans="1:26" s="1" customFormat="1" ht="21" customHeight="1" thickBot="1">
      <c r="A53" s="13"/>
      <c r="B53" s="9"/>
      <c r="D53" s="16"/>
      <c r="E53" s="16"/>
      <c r="F53" s="16"/>
      <c r="G53" s="16"/>
      <c r="H53" s="16"/>
      <c r="I53" s="16"/>
      <c r="J53" s="85" t="s">
        <v>10</v>
      </c>
      <c r="K53" s="86"/>
      <c r="L53" s="86"/>
      <c r="M53" s="86"/>
      <c r="N53" s="86"/>
      <c r="O53" s="86"/>
      <c r="P53" s="86"/>
      <c r="Q53" s="86"/>
      <c r="R53" s="87"/>
      <c r="S53" s="17"/>
      <c r="T53" s="17"/>
      <c r="U53" s="17"/>
      <c r="V53" s="17"/>
      <c r="W53" s="16"/>
      <c r="X53" s="16"/>
      <c r="Y53" s="3"/>
      <c r="Z53" s="4"/>
    </row>
    <row r="54" spans="1:26" s="1" customFormat="1" ht="18" customHeight="1">
      <c r="A54" s="13"/>
      <c r="B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3"/>
      <c r="Z54" s="4"/>
    </row>
    <row r="55" spans="1:26" s="1" customFormat="1" ht="18" customHeight="1" thickBot="1">
      <c r="A55" s="13"/>
      <c r="B55" s="30" t="s">
        <v>1</v>
      </c>
      <c r="C55" s="2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"/>
      <c r="R55" s="3"/>
      <c r="S55" s="3"/>
      <c r="T55" s="3"/>
      <c r="U55" s="3"/>
      <c r="V55" s="2"/>
      <c r="W55" s="6"/>
      <c r="X55" s="3"/>
      <c r="Y55" s="3"/>
      <c r="Z55" s="4"/>
    </row>
    <row r="56" spans="1:26" s="1" customFormat="1" ht="18" customHeight="1">
      <c r="A56" s="13"/>
      <c r="B56" s="9"/>
      <c r="C56" s="73" t="s">
        <v>12</v>
      </c>
      <c r="D56" s="74"/>
      <c r="E56" s="77" t="s">
        <v>37</v>
      </c>
      <c r="F56" s="78"/>
      <c r="G56" s="79" t="s">
        <v>41</v>
      </c>
      <c r="H56" s="80"/>
      <c r="I56" s="71" t="s">
        <v>13</v>
      </c>
      <c r="J56" s="7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"/>
    </row>
    <row r="57" spans="1:26" s="1" customFormat="1" ht="18" customHeight="1" thickBot="1">
      <c r="A57" s="13"/>
      <c r="B57" s="9"/>
      <c r="C57" s="75"/>
      <c r="D57" s="76"/>
      <c r="E57" s="88">
        <v>1000</v>
      </c>
      <c r="F57" s="88"/>
      <c r="G57" s="89">
        <f>I57/E57</f>
        <v>0.05</v>
      </c>
      <c r="H57" s="90"/>
      <c r="I57" s="91">
        <v>50</v>
      </c>
      <c r="J57" s="92"/>
      <c r="K57" s="19"/>
      <c r="L57" s="19"/>
      <c r="M57" s="19"/>
      <c r="N57" s="19"/>
      <c r="O57" s="19"/>
      <c r="P57" s="19"/>
      <c r="Q57" s="19"/>
      <c r="R57" s="3"/>
      <c r="S57" s="8"/>
      <c r="T57" s="8"/>
      <c r="U57" s="8"/>
      <c r="V57" s="7"/>
      <c r="W57" s="15"/>
      <c r="X57" s="20"/>
      <c r="Y57" s="20"/>
      <c r="Z57" s="4"/>
    </row>
    <row r="58" spans="1:26" s="1" customFormat="1" ht="18" customHeight="1">
      <c r="A58" s="13"/>
      <c r="B58" s="26"/>
      <c r="C58" s="61" t="s">
        <v>13</v>
      </c>
      <c r="D58" s="62"/>
      <c r="E58" s="106" t="s">
        <v>40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8"/>
      <c r="Y58" s="20"/>
      <c r="Z58" s="4"/>
    </row>
    <row r="59" spans="1:26" s="1" customFormat="1" ht="18" customHeight="1" thickBot="1">
      <c r="A59" s="13"/>
      <c r="B59" s="26"/>
      <c r="C59" s="63"/>
      <c r="D59" s="64"/>
      <c r="E59" s="109">
        <v>10</v>
      </c>
      <c r="F59" s="110"/>
      <c r="G59" s="99">
        <v>20</v>
      </c>
      <c r="H59" s="99"/>
      <c r="I59" s="99">
        <v>30</v>
      </c>
      <c r="J59" s="99"/>
      <c r="K59" s="125">
        <v>40</v>
      </c>
      <c r="L59" s="125"/>
      <c r="M59" s="99">
        <v>50</v>
      </c>
      <c r="N59" s="99"/>
      <c r="O59" s="125">
        <v>60</v>
      </c>
      <c r="P59" s="125"/>
      <c r="Q59" s="99">
        <v>70</v>
      </c>
      <c r="R59" s="99"/>
      <c r="S59" s="125">
        <v>80</v>
      </c>
      <c r="T59" s="125"/>
      <c r="U59" s="99">
        <v>90</v>
      </c>
      <c r="V59" s="99"/>
      <c r="W59" s="99">
        <v>100</v>
      </c>
      <c r="X59" s="100"/>
      <c r="Y59" s="20"/>
      <c r="Z59" s="4"/>
    </row>
    <row r="60" spans="1:26" s="1" customFormat="1" ht="18" customHeight="1">
      <c r="A60" s="13"/>
      <c r="B60" s="26"/>
      <c r="C60" s="57">
        <v>0</v>
      </c>
      <c r="D60" s="58"/>
      <c r="E60" s="101">
        <f>IF(ISERROR(HYPGEOMDIST($C60,E$59,$E$57*$G$57,$E$57)),0,(HYPGEOMDIST($C60,E$59,$E$57*$G$57,$E$57)))</f>
        <v>0.5973112929066544</v>
      </c>
      <c r="F60" s="97">
        <f>IF(ISERROR(HYPGEOMDIST($B60,F$20,$C$18*$D$18,$C$18)),"",(HYPGEOMDIST($B60,F$20,$C$18*$D$18,$C$18)))</f>
        <v>1</v>
      </c>
      <c r="G60" s="97">
        <f aca="true" t="shared" si="19" ref="G60:G71">IF(ISERROR(HYPGEOMDIST($C60,G$59,$E$57*$G$57,$E$57)),0,(HYPGEOMDIST($C60,G$59,$E$57*$G$57,$E$57)))</f>
        <v>0.3548708554577293</v>
      </c>
      <c r="H60" s="97">
        <f>IF(ISERROR(HYPGEOMDIST($B60,H$20,$C$18*$D$18,$C$18)),"",(HYPGEOMDIST($B60,H$20,$C$18*$D$18,$C$18)))</f>
        <v>1</v>
      </c>
      <c r="I60" s="97">
        <f aca="true" t="shared" si="20" ref="I60:I71">IF(ISERROR(HYPGEOMDIST($C60,I$59,$E$57*$G$57,$E$57)),0,(HYPGEOMDIST($C60,I$59,$E$57*$G$57,$E$57)))</f>
        <v>0.20968131805153428</v>
      </c>
      <c r="J60" s="97">
        <f>IF(ISERROR(HYPGEOMDIST($B60,J$20,$C$18*$D$18,$C$18)),"",(HYPGEOMDIST($B60,J$20,$C$18*$D$18,$C$18)))</f>
        <v>1</v>
      </c>
      <c r="K60" s="97">
        <f aca="true" t="shared" si="21" ref="K60:K71">IF(ISERROR(HYPGEOMDIST($C60,K$59,$E$57*$G$57,$E$57)),0,(HYPGEOMDIST($C60,K$59,$E$57*$G$57,$E$57)))</f>
        <v>0.12320214995794615</v>
      </c>
      <c r="L60" s="97">
        <f>IF(ISERROR(HYPGEOMDIST($B60,L$20,$C$18*$D$18,$C$18)),"",(HYPGEOMDIST($B60,L$20,$C$18*$D$18,$C$18)))</f>
        <v>1</v>
      </c>
      <c r="M60" s="97">
        <f aca="true" t="shared" si="22" ref="M60:M71">IF(ISERROR(HYPGEOMDIST($C60,M$59,$E$57*$G$57,$E$57)),0,(HYPGEOMDIST($C60,M$59,$E$57*$G$57,$E$57)))</f>
        <v>0.07197699188484322</v>
      </c>
      <c r="N60" s="97">
        <f>IF(ISERROR(HYPGEOMDIST($B60,N$20,$C$18*$D$18,$C$18)),"",(HYPGEOMDIST($B60,N$20,$C$18*$D$18,$C$18)))</f>
        <v>1</v>
      </c>
      <c r="O60" s="97">
        <f aca="true" t="shared" si="23" ref="O60:O71">IF(ISERROR(HYPGEOMDIST($C60,O$59,$E$57*$G$57,$E$57)),0,(HYPGEOMDIST($C60,O$59,$E$57*$G$57,$E$57)))</f>
        <v>0.04180535946457272</v>
      </c>
      <c r="P60" s="97">
        <f>IF(ISERROR(HYPGEOMDIST($B60,P$20,$C$18*$D$18,$C$18)),"",(HYPGEOMDIST($B60,P$20,$C$18*$D$18,$C$18)))</f>
        <v>1</v>
      </c>
      <c r="Q60" s="97">
        <f aca="true" t="shared" si="24" ref="Q60:Q71">IF(ISERROR(HYPGEOMDIST($C60,Q$59,$E$57*$G$57,$E$57)),0,(HYPGEOMDIST($C60,Q$59,$E$57*$G$57,$E$57)))</f>
        <v>0.024136668289909707</v>
      </c>
      <c r="R60" s="97">
        <f>IF(ISERROR(HYPGEOMDIST($B60,R$20,$C$18*$D$18,$C$18)),"",(HYPGEOMDIST($B60,R$20,$C$18*$D$18,$C$18)))</f>
        <v>1</v>
      </c>
      <c r="S60" s="97">
        <f aca="true" t="shared" si="25" ref="S60:S71">IF(ISERROR(HYPGEOMDIST($C60,S$59,$E$57*$G$57,$E$57)),0,(HYPGEOMDIST($C60,S$59,$E$57*$G$57,$E$57)))</f>
        <v>0.013850713246808664</v>
      </c>
      <c r="T60" s="97">
        <f>IF(ISERROR(HYPGEOMDIST($B60,T$20,$C$18*$D$18,$C$18)),"",(HYPGEOMDIST($B60,T$20,$C$18*$D$18,$C$18)))</f>
        <v>1</v>
      </c>
      <c r="U60" s="97">
        <f aca="true" t="shared" si="26" ref="U60:U71">IF(ISERROR(HYPGEOMDIST($C60,U$59,$E$57*$G$57,$E$57)),0,(HYPGEOMDIST($C60,U$59,$E$57*$G$57,$E$57)))</f>
        <v>0.007898722073116054</v>
      </c>
      <c r="V60" s="97">
        <f>IF(ISERROR(HYPGEOMDIST($B60,V$20,$C$18*$D$18,$C$18)),"",(HYPGEOMDIST($B60,V$20,$C$18*$D$18,$C$18)))</f>
        <v>1</v>
      </c>
      <c r="W60" s="97">
        <f aca="true" t="shared" si="27" ref="W60:W71">IF(ISERROR(HYPGEOMDIST($C60,W$59,$E$57*$G$57,$E$57)),0,(HYPGEOMDIST($C60,W$59,$E$57*$G$57,$E$57)))</f>
        <v>0.004475790977886086</v>
      </c>
      <c r="X60" s="60">
        <f>IF(ISERROR(HYPGEOMDIST($B60,X$20,$C$18*$D$18,$C$18)),"",(HYPGEOMDIST($B60,X$20,$C$18*$D$18,$C$18)))</f>
        <v>1</v>
      </c>
      <c r="Y60" s="20"/>
      <c r="Z60" s="4"/>
    </row>
    <row r="61" spans="1:26" s="1" customFormat="1" ht="18" customHeight="1">
      <c r="A61" s="13"/>
      <c r="B61" s="26"/>
      <c r="C61" s="49">
        <v>1</v>
      </c>
      <c r="D61" s="50"/>
      <c r="E61" s="96">
        <f aca="true" t="shared" si="28" ref="E61:E71">IF(ISERROR(HYPGEOMDIST($C61,E$59,$E$57*$G$57,$E$57)),0,(HYPGEOMDIST($C61,E$59,$E$57*$G$57,$E$57)))</f>
        <v>0.31738113331915746</v>
      </c>
      <c r="F61" s="95">
        <f aca="true" t="shared" si="29" ref="F61:X71">IF(ISERROR(HYPGEOMDIST($B61,F$20,$C$18*$D$18,$C$18)),"",(HYPGEOMDIST($B61,F$20,$C$18*$D$18,$C$18)))</f>
        <v>1</v>
      </c>
      <c r="G61" s="95">
        <f t="shared" si="19"/>
        <v>0.38117170296211494</v>
      </c>
      <c r="H61" s="95">
        <f t="shared" si="29"/>
        <v>1</v>
      </c>
      <c r="I61" s="95">
        <f t="shared" si="20"/>
        <v>0.3415005179992417</v>
      </c>
      <c r="J61" s="95">
        <f t="shared" si="29"/>
        <v>1</v>
      </c>
      <c r="K61" s="95">
        <f t="shared" si="21"/>
        <v>0.27047672877704954</v>
      </c>
      <c r="L61" s="95">
        <f t="shared" si="29"/>
        <v>1</v>
      </c>
      <c r="M61" s="95">
        <f t="shared" si="22"/>
        <v>0.19971418392020845</v>
      </c>
      <c r="N61" s="95">
        <f t="shared" si="29"/>
        <v>1</v>
      </c>
      <c r="O61" s="95">
        <f t="shared" si="23"/>
        <v>0.1407587860760025</v>
      </c>
      <c r="P61" s="95">
        <f t="shared" si="29"/>
        <v>1</v>
      </c>
      <c r="Q61" s="95">
        <f t="shared" si="24"/>
        <v>0.09588914757625867</v>
      </c>
      <c r="R61" s="95">
        <f t="shared" si="29"/>
        <v>1</v>
      </c>
      <c r="S61" s="95">
        <f t="shared" si="25"/>
        <v>0.06360832719544741</v>
      </c>
      <c r="T61" s="95">
        <f t="shared" si="29"/>
        <v>1</v>
      </c>
      <c r="U61" s="95">
        <f t="shared" si="26"/>
        <v>0.04128251954590273</v>
      </c>
      <c r="V61" s="95">
        <f t="shared" si="29"/>
        <v>1</v>
      </c>
      <c r="W61" s="95">
        <f t="shared" si="27"/>
        <v>0.026297244288402334</v>
      </c>
      <c r="X61" s="52">
        <f t="shared" si="29"/>
        <v>1</v>
      </c>
      <c r="Y61" s="20"/>
      <c r="Z61" s="4"/>
    </row>
    <row r="62" spans="1:26" s="1" customFormat="1" ht="18" customHeight="1">
      <c r="A62" s="13"/>
      <c r="B62" s="26"/>
      <c r="C62" s="49">
        <v>2</v>
      </c>
      <c r="D62" s="50"/>
      <c r="E62" s="96">
        <f t="shared" si="28"/>
        <v>0.07429144362725502</v>
      </c>
      <c r="F62" s="95">
        <f t="shared" si="29"/>
        <v>1</v>
      </c>
      <c r="G62" s="95">
        <f t="shared" si="19"/>
        <v>0.19038136022410357</v>
      </c>
      <c r="H62" s="95">
        <f t="shared" si="29"/>
        <v>1</v>
      </c>
      <c r="I62" s="95">
        <f t="shared" si="20"/>
        <v>0.26316281782913353</v>
      </c>
      <c r="J62" s="95">
        <f t="shared" si="29"/>
        <v>1</v>
      </c>
      <c r="K62" s="95">
        <f t="shared" si="21"/>
        <v>0.28337775695884954</v>
      </c>
      <c r="L62" s="95">
        <f t="shared" si="29"/>
        <v>1</v>
      </c>
      <c r="M62" s="95">
        <f t="shared" si="22"/>
        <v>0.26580585121531064</v>
      </c>
      <c r="N62" s="95">
        <f t="shared" si="29"/>
        <v>1</v>
      </c>
      <c r="O62" s="95">
        <f t="shared" si="23"/>
        <v>0.22810182205477753</v>
      </c>
      <c r="P62" s="95">
        <f t="shared" si="29"/>
        <v>1</v>
      </c>
      <c r="Q62" s="95">
        <f t="shared" si="24"/>
        <v>0.18378753285449564</v>
      </c>
      <c r="R62" s="95">
        <f t="shared" si="29"/>
        <v>1</v>
      </c>
      <c r="S62" s="95">
        <f t="shared" si="25"/>
        <v>0.14118568496191322</v>
      </c>
      <c r="T62" s="95">
        <f t="shared" si="29"/>
        <v>1</v>
      </c>
      <c r="U62" s="95">
        <f t="shared" si="26"/>
        <v>0.10442753349169463</v>
      </c>
      <c r="V62" s="95">
        <f t="shared" si="29"/>
        <v>1</v>
      </c>
      <c r="W62" s="95">
        <f t="shared" si="27"/>
        <v>0.0748638098844131</v>
      </c>
      <c r="X62" s="52">
        <f t="shared" si="29"/>
        <v>1</v>
      </c>
      <c r="Y62" s="20"/>
      <c r="Z62" s="4"/>
    </row>
    <row r="63" spans="1:26" s="1" customFormat="1" ht="18" customHeight="1">
      <c r="A63" s="13"/>
      <c r="B63" s="26"/>
      <c r="C63" s="49">
        <v>3</v>
      </c>
      <c r="D63" s="50"/>
      <c r="E63" s="96">
        <f t="shared" si="28"/>
        <v>0.010084098392670883</v>
      </c>
      <c r="F63" s="95">
        <f t="shared" si="29"/>
        <v>1</v>
      </c>
      <c r="G63" s="95">
        <f t="shared" si="19"/>
        <v>0.058767236596507885</v>
      </c>
      <c r="H63" s="95">
        <f t="shared" si="29"/>
        <v>1</v>
      </c>
      <c r="I63" s="95">
        <f t="shared" si="20"/>
        <v>0.12773233194740172</v>
      </c>
      <c r="J63" s="95">
        <f t="shared" si="29"/>
        <v>1</v>
      </c>
      <c r="K63" s="95">
        <f t="shared" si="21"/>
        <v>0.18871158404269509</v>
      </c>
      <c r="L63" s="95">
        <f t="shared" si="29"/>
        <v>1</v>
      </c>
      <c r="M63" s="95">
        <f t="shared" si="22"/>
        <v>0.22606743492066325</v>
      </c>
      <c r="N63" s="95">
        <f t="shared" si="29"/>
        <v>1</v>
      </c>
      <c r="O63" s="95">
        <f t="shared" si="23"/>
        <v>0.23704198305356508</v>
      </c>
      <c r="P63" s="95">
        <f t="shared" si="29"/>
        <v>1</v>
      </c>
      <c r="Q63" s="95">
        <f t="shared" si="24"/>
        <v>0.2264562126225271</v>
      </c>
      <c r="R63" s="95">
        <f t="shared" si="29"/>
        <v>1</v>
      </c>
      <c r="S63" s="95">
        <f t="shared" si="25"/>
        <v>0.20183245685276985</v>
      </c>
      <c r="T63" s="95">
        <f t="shared" si="29"/>
        <v>1</v>
      </c>
      <c r="U63" s="95">
        <f t="shared" si="26"/>
        <v>0.17037539647312416</v>
      </c>
      <c r="V63" s="95">
        <f t="shared" si="29"/>
        <v>1</v>
      </c>
      <c r="W63" s="95">
        <f t="shared" si="27"/>
        <v>0.13761600691531028</v>
      </c>
      <c r="X63" s="52">
        <f t="shared" si="29"/>
        <v>1</v>
      </c>
      <c r="Y63" s="20"/>
      <c r="Z63" s="4"/>
    </row>
    <row r="64" spans="1:26" s="1" customFormat="1" ht="18" customHeight="1">
      <c r="A64" s="13"/>
      <c r="B64" s="26"/>
      <c r="C64" s="49">
        <v>4</v>
      </c>
      <c r="D64" s="50"/>
      <c r="E64" s="96">
        <f t="shared" si="28"/>
        <v>0.0008786198016919281</v>
      </c>
      <c r="F64" s="95">
        <f t="shared" si="29"/>
        <v>1</v>
      </c>
      <c r="G64" s="95">
        <f t="shared" si="19"/>
        <v>0.012568260717507971</v>
      </c>
      <c r="H64" s="95">
        <f t="shared" si="29"/>
        <v>1</v>
      </c>
      <c r="I64" s="95">
        <f t="shared" si="20"/>
        <v>0.04385614968648615</v>
      </c>
      <c r="J64" s="95">
        <f t="shared" si="29"/>
        <v>1</v>
      </c>
      <c r="K64" s="95">
        <f t="shared" si="21"/>
        <v>0.08976188311002373</v>
      </c>
      <c r="L64" s="95">
        <f t="shared" si="29"/>
        <v>1</v>
      </c>
      <c r="M64" s="95">
        <f t="shared" si="22"/>
        <v>0.13810369572448686</v>
      </c>
      <c r="N64" s="95">
        <f t="shared" si="29"/>
        <v>1</v>
      </c>
      <c r="O64" s="95">
        <f t="shared" si="23"/>
        <v>0.17758262656613583</v>
      </c>
      <c r="P64" s="95">
        <f t="shared" si="29"/>
        <v>1</v>
      </c>
      <c r="Q64" s="95">
        <f t="shared" si="24"/>
        <v>0.2016715536052991</v>
      </c>
      <c r="R64" s="95">
        <f t="shared" si="29"/>
        <v>1</v>
      </c>
      <c r="S64" s="95">
        <f t="shared" si="25"/>
        <v>0.20893354157613633</v>
      </c>
      <c r="T64" s="95">
        <f t="shared" si="29"/>
        <v>1</v>
      </c>
      <c r="U64" s="95">
        <f t="shared" si="26"/>
        <v>0.20158130676464248</v>
      </c>
      <c r="V64" s="95">
        <f t="shared" si="29"/>
        <v>1</v>
      </c>
      <c r="W64" s="95">
        <f t="shared" si="27"/>
        <v>0.18366258065775745</v>
      </c>
      <c r="X64" s="52">
        <f t="shared" si="29"/>
        <v>1</v>
      </c>
      <c r="Y64" s="20"/>
      <c r="Z64" s="4"/>
    </row>
    <row r="65" spans="1:26" s="1" customFormat="1" ht="18" customHeight="1">
      <c r="A65" s="13"/>
      <c r="B65" s="26"/>
      <c r="C65" s="49">
        <v>5</v>
      </c>
      <c r="D65" s="50"/>
      <c r="E65" s="96">
        <f t="shared" si="28"/>
        <v>5.132255349565549E-05</v>
      </c>
      <c r="F65" s="95">
        <f t="shared" si="29"/>
        <v>1</v>
      </c>
      <c r="G65" s="95">
        <f t="shared" si="19"/>
        <v>0.0019786609386279923</v>
      </c>
      <c r="H65" s="95">
        <f t="shared" si="29"/>
        <v>1</v>
      </c>
      <c r="I65" s="95">
        <f t="shared" si="20"/>
        <v>0.011340963248656742</v>
      </c>
      <c r="J65" s="95">
        <f t="shared" si="29"/>
        <v>1</v>
      </c>
      <c r="K65" s="95">
        <f t="shared" si="21"/>
        <v>0.03249085867326763</v>
      </c>
      <c r="L65" s="95">
        <f t="shared" si="29"/>
        <v>1</v>
      </c>
      <c r="M65" s="95">
        <f t="shared" si="22"/>
        <v>0.06458064533768271</v>
      </c>
      <c r="N65" s="95">
        <f t="shared" si="29"/>
        <v>1</v>
      </c>
      <c r="O65" s="95">
        <f t="shared" si="23"/>
        <v>0.10222409967248393</v>
      </c>
      <c r="P65" s="95">
        <f t="shared" si="29"/>
        <v>1</v>
      </c>
      <c r="Q65" s="95">
        <f t="shared" si="24"/>
        <v>0.13836719474478845</v>
      </c>
      <c r="R65" s="95">
        <f t="shared" si="29"/>
        <v>1</v>
      </c>
      <c r="S65" s="95">
        <f t="shared" si="25"/>
        <v>0.16695580830861095</v>
      </c>
      <c r="T65" s="95">
        <f t="shared" si="29"/>
        <v>1</v>
      </c>
      <c r="U65" s="95">
        <f t="shared" si="26"/>
        <v>0.18438280914703517</v>
      </c>
      <c r="V65" s="95">
        <f t="shared" si="29"/>
        <v>1</v>
      </c>
      <c r="W65" s="95">
        <f t="shared" si="27"/>
        <v>0.18972022366892563</v>
      </c>
      <c r="X65" s="52">
        <f t="shared" si="29"/>
        <v>1</v>
      </c>
      <c r="Y65" s="20"/>
      <c r="Z65" s="4"/>
    </row>
    <row r="66" spans="1:26" s="1" customFormat="1" ht="18" customHeight="1">
      <c r="A66" s="13"/>
      <c r="B66" s="26"/>
      <c r="C66" s="49">
        <v>6</v>
      </c>
      <c r="D66" s="50"/>
      <c r="E66" s="96">
        <f t="shared" si="28"/>
        <v>2.0344564017833834E-06</v>
      </c>
      <c r="F66" s="95">
        <f t="shared" si="29"/>
        <v>1</v>
      </c>
      <c r="G66" s="95">
        <f t="shared" si="19"/>
        <v>0.00023781982435432607</v>
      </c>
      <c r="H66" s="95">
        <f t="shared" si="29"/>
        <v>1</v>
      </c>
      <c r="I66" s="95">
        <f t="shared" si="20"/>
        <v>0.0022963613489450745</v>
      </c>
      <c r="J66" s="95">
        <f t="shared" si="29"/>
        <v>1</v>
      </c>
      <c r="K66" s="95">
        <f t="shared" si="21"/>
        <v>0.009310972054293388</v>
      </c>
      <c r="L66" s="95">
        <f t="shared" si="29"/>
        <v>1</v>
      </c>
      <c r="M66" s="95">
        <f t="shared" si="22"/>
        <v>0.024057359604269208</v>
      </c>
      <c r="N66" s="95">
        <f t="shared" si="29"/>
        <v>1</v>
      </c>
      <c r="O66" s="95">
        <f t="shared" si="23"/>
        <v>0.04706187624430752</v>
      </c>
      <c r="P66" s="95">
        <f t="shared" si="29"/>
        <v>1</v>
      </c>
      <c r="Q66" s="95">
        <f t="shared" si="24"/>
        <v>0.07613319123937283</v>
      </c>
      <c r="R66" s="95">
        <f t="shared" si="29"/>
        <v>1</v>
      </c>
      <c r="S66" s="95">
        <f t="shared" si="25"/>
        <v>0.10720621252693345</v>
      </c>
      <c r="T66" s="95">
        <f t="shared" si="29"/>
        <v>1</v>
      </c>
      <c r="U66" s="95">
        <f t="shared" si="26"/>
        <v>0.13573214876586</v>
      </c>
      <c r="V66" s="95">
        <f t="shared" si="29"/>
        <v>1</v>
      </c>
      <c r="W66" s="95">
        <f t="shared" si="27"/>
        <v>0.1579154899113429</v>
      </c>
      <c r="X66" s="52">
        <f t="shared" si="29"/>
        <v>1</v>
      </c>
      <c r="Y66" s="20"/>
      <c r="Z66" s="4"/>
    </row>
    <row r="67" spans="1:26" s="1" customFormat="1" ht="18" customHeight="1">
      <c r="A67" s="13"/>
      <c r="B67" s="26"/>
      <c r="C67" s="49">
        <v>7</v>
      </c>
      <c r="D67" s="50"/>
      <c r="E67" s="96">
        <f t="shared" si="28"/>
        <v>5.401483281247179E-08</v>
      </c>
      <c r="F67" s="95">
        <f t="shared" si="29"/>
        <v>1</v>
      </c>
      <c r="G67" s="95">
        <f t="shared" si="19"/>
        <v>2.233526632143084E-05</v>
      </c>
      <c r="H67" s="95">
        <f t="shared" si="29"/>
        <v>1</v>
      </c>
      <c r="I67" s="95">
        <f t="shared" si="20"/>
        <v>0.00037370281776637356</v>
      </c>
      <c r="J67" s="95">
        <f t="shared" si="29"/>
        <v>1</v>
      </c>
      <c r="K67" s="95">
        <f t="shared" si="21"/>
        <v>0.0021699975375016217</v>
      </c>
      <c r="L67" s="95">
        <f t="shared" si="29"/>
        <v>1</v>
      </c>
      <c r="M67" s="95">
        <f t="shared" si="22"/>
        <v>0.007335808504310156</v>
      </c>
      <c r="N67" s="95">
        <f t="shared" si="29"/>
        <v>1</v>
      </c>
      <c r="O67" s="95">
        <f t="shared" si="23"/>
        <v>0.017808411842088676</v>
      </c>
      <c r="P67" s="95">
        <f t="shared" si="29"/>
        <v>1</v>
      </c>
      <c r="Q67" s="95">
        <f t="shared" si="24"/>
        <v>0.034529081418919944</v>
      </c>
      <c r="R67" s="95">
        <f t="shared" si="29"/>
        <v>1</v>
      </c>
      <c r="S67" s="95">
        <f t="shared" si="25"/>
        <v>0.05685998175398196</v>
      </c>
      <c r="T67" s="95">
        <f t="shared" si="29"/>
        <v>1</v>
      </c>
      <c r="U67" s="95">
        <f t="shared" si="26"/>
        <v>0.08266040893699439</v>
      </c>
      <c r="V67" s="95">
        <f t="shared" si="29"/>
        <v>1</v>
      </c>
      <c r="W67" s="95">
        <f t="shared" si="27"/>
        <v>0.10887455680501981</v>
      </c>
      <c r="X67" s="52">
        <f t="shared" si="29"/>
        <v>1</v>
      </c>
      <c r="Y67" s="3"/>
      <c r="Z67" s="4"/>
    </row>
    <row r="68" spans="1:26" s="1" customFormat="1" ht="18" customHeight="1">
      <c r="A68" s="13"/>
      <c r="B68" s="26"/>
      <c r="C68" s="49">
        <v>8</v>
      </c>
      <c r="D68" s="50"/>
      <c r="E68" s="96">
        <f t="shared" si="28"/>
        <v>9.187649568577082E-10</v>
      </c>
      <c r="F68" s="95">
        <f t="shared" si="29"/>
        <v>1</v>
      </c>
      <c r="G68" s="95">
        <f t="shared" si="19"/>
        <v>1.6638344714392104E-06</v>
      </c>
      <c r="H68" s="95">
        <f t="shared" si="29"/>
        <v>1</v>
      </c>
      <c r="I68" s="95">
        <f t="shared" si="20"/>
        <v>4.9783416860310255E-05</v>
      </c>
      <c r="J68" s="95">
        <f t="shared" si="29"/>
        <v>1</v>
      </c>
      <c r="K68" s="95">
        <f t="shared" si="21"/>
        <v>0.00041928465491759256</v>
      </c>
      <c r="L68" s="95">
        <f t="shared" si="29"/>
        <v>1</v>
      </c>
      <c r="M68" s="95">
        <f t="shared" si="22"/>
        <v>0.0018672783486329135</v>
      </c>
      <c r="N68" s="95">
        <f t="shared" si="29"/>
        <v>1</v>
      </c>
      <c r="O68" s="95">
        <f t="shared" si="23"/>
        <v>0.005649411273402019</v>
      </c>
      <c r="P68" s="95">
        <f t="shared" si="29"/>
        <v>1</v>
      </c>
      <c r="Q68" s="95">
        <f t="shared" si="24"/>
        <v>0.0131671285985155</v>
      </c>
      <c r="R68" s="95">
        <f t="shared" si="29"/>
        <v>1</v>
      </c>
      <c r="S68" s="95">
        <f t="shared" si="25"/>
        <v>0.025410518611296843</v>
      </c>
      <c r="T68" s="95">
        <f t="shared" si="29"/>
        <v>1</v>
      </c>
      <c r="U68" s="95">
        <f t="shared" si="26"/>
        <v>0.04248487895969651</v>
      </c>
      <c r="V68" s="95">
        <f t="shared" si="29"/>
        <v>1</v>
      </c>
      <c r="W68" s="95">
        <f t="shared" si="27"/>
        <v>0.06343084974698054</v>
      </c>
      <c r="X68" s="52">
        <f t="shared" si="29"/>
        <v>1</v>
      </c>
      <c r="Y68" s="3"/>
      <c r="Z68" s="4"/>
    </row>
    <row r="69" spans="1:26" s="1" customFormat="1" ht="18" customHeight="1">
      <c r="A69" s="13"/>
      <c r="B69" s="26"/>
      <c r="C69" s="49">
        <v>9</v>
      </c>
      <c r="D69" s="50"/>
      <c r="E69" s="96">
        <f t="shared" si="28"/>
        <v>9.03597428592056E-12</v>
      </c>
      <c r="F69" s="95">
        <f t="shared" si="29"/>
        <v>1</v>
      </c>
      <c r="G69" s="95">
        <f t="shared" si="19"/>
        <v>9.922761491011267E-08</v>
      </c>
      <c r="H69" s="95">
        <f t="shared" si="29"/>
        <v>1</v>
      </c>
      <c r="I69" s="95">
        <f t="shared" si="20"/>
        <v>5.501719552556718E-06</v>
      </c>
      <c r="J69" s="95">
        <f t="shared" si="29"/>
        <v>1</v>
      </c>
      <c r="K69" s="95">
        <f t="shared" si="21"/>
        <v>6.813185542367847E-05</v>
      </c>
      <c r="L69" s="95">
        <f t="shared" si="29"/>
        <v>1</v>
      </c>
      <c r="M69" s="95">
        <f t="shared" si="22"/>
        <v>0.00040262547451270744</v>
      </c>
      <c r="N69" s="95">
        <f t="shared" si="29"/>
        <v>1</v>
      </c>
      <c r="O69" s="95">
        <f t="shared" si="23"/>
        <v>0.001524943050439996</v>
      </c>
      <c r="P69" s="95">
        <f t="shared" si="29"/>
        <v>1</v>
      </c>
      <c r="Q69" s="95">
        <f t="shared" si="24"/>
        <v>0.0042853646882307665</v>
      </c>
      <c r="R69" s="95">
        <f t="shared" si="29"/>
        <v>1</v>
      </c>
      <c r="S69" s="95">
        <f t="shared" si="25"/>
        <v>0.009713235783157853</v>
      </c>
      <c r="T69" s="95">
        <f t="shared" si="29"/>
        <v>1</v>
      </c>
      <c r="U69" s="95">
        <f t="shared" si="26"/>
        <v>0.01870833948819779</v>
      </c>
      <c r="V69" s="95">
        <f t="shared" si="29"/>
        <v>1</v>
      </c>
      <c r="W69" s="95">
        <f t="shared" si="27"/>
        <v>0.03170311776255756</v>
      </c>
      <c r="X69" s="52">
        <f t="shared" si="29"/>
        <v>1</v>
      </c>
      <c r="Y69" s="3"/>
      <c r="Z69" s="4"/>
    </row>
    <row r="70" spans="1:26" s="1" customFormat="1" ht="18" customHeight="1">
      <c r="A70" s="13"/>
      <c r="B70" s="26"/>
      <c r="C70" s="49">
        <v>10</v>
      </c>
      <c r="D70" s="50"/>
      <c r="E70" s="96">
        <f t="shared" si="28"/>
        <v>3.8997362707657154E-14</v>
      </c>
      <c r="F70" s="95">
        <f t="shared" si="29"/>
        <v>1</v>
      </c>
      <c r="G70" s="95">
        <f t="shared" si="19"/>
        <v>4.760814289836257E-09</v>
      </c>
      <c r="H70" s="95">
        <f t="shared" si="29"/>
        <v>1</v>
      </c>
      <c r="I70" s="95">
        <f t="shared" si="20"/>
        <v>5.093527456721865E-07</v>
      </c>
      <c r="J70" s="95">
        <f t="shared" si="29"/>
        <v>1</v>
      </c>
      <c r="K70" s="95">
        <f t="shared" si="21"/>
        <v>9.412563939510364E-06</v>
      </c>
      <c r="L70" s="95">
        <f t="shared" si="29"/>
        <v>1</v>
      </c>
      <c r="M70" s="95">
        <f t="shared" si="22"/>
        <v>7.437510139075403E-05</v>
      </c>
      <c r="N70" s="95">
        <f t="shared" si="29"/>
        <v>1</v>
      </c>
      <c r="O70" s="95">
        <f t="shared" si="23"/>
        <v>0.0003542951020522262</v>
      </c>
      <c r="P70" s="95">
        <f t="shared" si="29"/>
        <v>1</v>
      </c>
      <c r="Q70" s="95">
        <f t="shared" si="24"/>
        <v>0.0012042356275578806</v>
      </c>
      <c r="R70" s="95">
        <f t="shared" si="29"/>
        <v>1</v>
      </c>
      <c r="S70" s="95">
        <f t="shared" si="25"/>
        <v>0.0032130942459968797</v>
      </c>
      <c r="T70" s="95">
        <f t="shared" si="29"/>
        <v>1</v>
      </c>
      <c r="U70" s="95">
        <f t="shared" si="26"/>
        <v>0.0071414247632534305</v>
      </c>
      <c r="V70" s="95">
        <f t="shared" si="29"/>
        <v>1</v>
      </c>
      <c r="W70" s="95">
        <f t="shared" si="27"/>
        <v>0.013753992136290976</v>
      </c>
      <c r="X70" s="52">
        <f t="shared" si="29"/>
        <v>1</v>
      </c>
      <c r="Y70" s="3"/>
      <c r="Z70" s="4"/>
    </row>
    <row r="71" spans="1:26" s="1" customFormat="1" ht="18" customHeight="1" thickBot="1">
      <c r="A71" s="13"/>
      <c r="B71" s="26"/>
      <c r="C71" s="53">
        <v>11</v>
      </c>
      <c r="D71" s="54"/>
      <c r="E71" s="124">
        <f t="shared" si="28"/>
        <v>0</v>
      </c>
      <c r="F71" s="123">
        <f t="shared" si="29"/>
        <v>1</v>
      </c>
      <c r="G71" s="123">
        <f t="shared" si="19"/>
        <v>1.839750474287027E-10</v>
      </c>
      <c r="H71" s="123">
        <f t="shared" si="29"/>
        <v>1</v>
      </c>
      <c r="I71" s="123">
        <f t="shared" si="20"/>
        <v>3.978929758204753E-08</v>
      </c>
      <c r="J71" s="123">
        <f t="shared" si="29"/>
        <v>1</v>
      </c>
      <c r="K71" s="123">
        <f t="shared" si="21"/>
        <v>1.1149024506378873E-06</v>
      </c>
      <c r="L71" s="123">
        <f t="shared" si="29"/>
        <v>1</v>
      </c>
      <c r="M71" s="123">
        <f t="shared" si="22"/>
        <v>1.1875078557549775E-05</v>
      </c>
      <c r="N71" s="123">
        <f t="shared" si="29"/>
        <v>1</v>
      </c>
      <c r="O71" s="123">
        <f t="shared" si="23"/>
        <v>7.149532883709525E-05</v>
      </c>
      <c r="P71" s="123">
        <f t="shared" si="29"/>
        <v>1</v>
      </c>
      <c r="Q71" s="123">
        <f t="shared" si="24"/>
        <v>0.0002948847572838398</v>
      </c>
      <c r="R71" s="123">
        <f t="shared" si="29"/>
        <v>1</v>
      </c>
      <c r="S71" s="123">
        <f t="shared" si="25"/>
        <v>0.0009283524805274223</v>
      </c>
      <c r="T71" s="123">
        <f t="shared" si="29"/>
        <v>1</v>
      </c>
      <c r="U71" s="123">
        <f t="shared" si="26"/>
        <v>0.0023851956207505466</v>
      </c>
      <c r="V71" s="123">
        <f t="shared" si="29"/>
        <v>1</v>
      </c>
      <c r="W71" s="123">
        <f t="shared" si="27"/>
        <v>0.005227998277969328</v>
      </c>
      <c r="X71" s="56">
        <f t="shared" si="29"/>
        <v>1</v>
      </c>
      <c r="Y71" s="3"/>
      <c r="Z71" s="4"/>
    </row>
    <row r="72" spans="1:26" s="1" customFormat="1" ht="18" customHeight="1" thickBot="1">
      <c r="A72" s="13"/>
      <c r="B72" s="27"/>
      <c r="C72" s="45" t="s">
        <v>14</v>
      </c>
      <c r="D72" s="46"/>
      <c r="E72" s="94">
        <f>SUM(E60:E71)</f>
        <v>0.9999999999999998</v>
      </c>
      <c r="F72" s="93"/>
      <c r="G72" s="93">
        <f>SUM(G60:G71)</f>
        <v>0.999999999994143</v>
      </c>
      <c r="H72" s="93"/>
      <c r="I72" s="93">
        <f>SUM(I60:I71)</f>
        <v>0.9999999972076218</v>
      </c>
      <c r="J72" s="93"/>
      <c r="K72" s="93">
        <f>SUM(K60:K71)</f>
        <v>0.999999875088358</v>
      </c>
      <c r="L72" s="93"/>
      <c r="M72" s="93">
        <f>SUM(M60:M71)</f>
        <v>0.9999981251148685</v>
      </c>
      <c r="N72" s="93"/>
      <c r="O72" s="93">
        <f>SUM(O60:O71)</f>
        <v>0.9999851097286652</v>
      </c>
      <c r="P72" s="93"/>
      <c r="Q72" s="93">
        <f>SUM(Q60:Q71)</f>
        <v>0.9999221960231595</v>
      </c>
      <c r="R72" s="93"/>
      <c r="S72" s="93">
        <f>SUM(S60:S71)</f>
        <v>0.9996979275435809</v>
      </c>
      <c r="T72" s="93"/>
      <c r="U72" s="93">
        <f>SUM(U60:U71)</f>
        <v>0.999060684030268</v>
      </c>
      <c r="V72" s="93"/>
      <c r="W72" s="93">
        <f>SUM(W60:W71)</f>
        <v>0.997541661032856</v>
      </c>
      <c r="X72" s="48"/>
      <c r="Y72" s="3"/>
      <c r="Z72" s="4"/>
    </row>
    <row r="73" spans="1:26" s="1" customFormat="1" ht="18" customHeight="1">
      <c r="A73" s="13"/>
      <c r="B73" s="118" t="s">
        <v>15</v>
      </c>
      <c r="C73" s="121" t="s">
        <v>16</v>
      </c>
      <c r="D73" s="122"/>
      <c r="E73" s="101">
        <f>IF($C61&gt;$I$57,"",E60+E61)</f>
        <v>0.9146924262258118</v>
      </c>
      <c r="F73" s="97"/>
      <c r="G73" s="97">
        <f>IF($C61&gt;$I$57,"",G60+G61)</f>
        <v>0.7360425584198442</v>
      </c>
      <c r="H73" s="97"/>
      <c r="I73" s="97">
        <f>IF($C61&gt;$I$57,"",I60+I61)</f>
        <v>0.551181836050776</v>
      </c>
      <c r="J73" s="97"/>
      <c r="K73" s="97">
        <f>IF($C61&gt;$I$57,"",K60+K61)</f>
        <v>0.3936788787349957</v>
      </c>
      <c r="L73" s="97"/>
      <c r="M73" s="97">
        <f>IF($C61&gt;$I$57,"",M60+M61)</f>
        <v>0.27169117580505164</v>
      </c>
      <c r="N73" s="97"/>
      <c r="O73" s="97">
        <f>IF($C61&gt;$I$57,"",O60+O61)</f>
        <v>0.18256414554057523</v>
      </c>
      <c r="P73" s="97"/>
      <c r="Q73" s="97">
        <f>IF($C61&gt;$I$57,"",Q60+Q61)</f>
        <v>0.12002581586616838</v>
      </c>
      <c r="R73" s="97"/>
      <c r="S73" s="97">
        <f>IF($C61&gt;$I$57,"",S60+S61)</f>
        <v>0.07745904044225607</v>
      </c>
      <c r="T73" s="97"/>
      <c r="U73" s="97">
        <f>IF($C61&gt;$I$57,"",U60+U61)</f>
        <v>0.04918124161901878</v>
      </c>
      <c r="V73" s="97"/>
      <c r="W73" s="97">
        <f>IF($C61&gt;$I$57,"",W60+W61)</f>
        <v>0.03077303526628842</v>
      </c>
      <c r="X73" s="60"/>
      <c r="Y73" s="3"/>
      <c r="Z73" s="4"/>
    </row>
    <row r="74" spans="1:26" s="1" customFormat="1" ht="18" customHeight="1">
      <c r="A74" s="13"/>
      <c r="B74" s="119"/>
      <c r="C74" s="116" t="s">
        <v>17</v>
      </c>
      <c r="D74" s="117"/>
      <c r="E74" s="96">
        <f>IF($C62&gt;$I$57,"",E73+E62)</f>
        <v>0.9889838698530669</v>
      </c>
      <c r="F74" s="95"/>
      <c r="G74" s="95">
        <f aca="true" t="shared" si="30" ref="G74:G83">IF($C62&gt;$I$57,"",G73+G62)</f>
        <v>0.9264239186439478</v>
      </c>
      <c r="H74" s="95"/>
      <c r="I74" s="95">
        <f aca="true" t="shared" si="31" ref="I74:I83">IF($C62&gt;$I$57,"",I73+I62)</f>
        <v>0.8143446538799095</v>
      </c>
      <c r="J74" s="95"/>
      <c r="K74" s="95">
        <f aca="true" t="shared" si="32" ref="K74:K83">IF($C62&gt;$I$57,"",K73+K62)</f>
        <v>0.6770566356938452</v>
      </c>
      <c r="L74" s="95"/>
      <c r="M74" s="95">
        <f aca="true" t="shared" si="33" ref="M74:M83">IF($C62&gt;$I$57,"",M73+M62)</f>
        <v>0.5374970270203623</v>
      </c>
      <c r="N74" s="95"/>
      <c r="O74" s="95">
        <f aca="true" t="shared" si="34" ref="O74:O83">IF($C62&gt;$I$57,"",O73+O62)</f>
        <v>0.4106659675953528</v>
      </c>
      <c r="P74" s="95"/>
      <c r="Q74" s="95">
        <f aca="true" t="shared" si="35" ref="Q74:Q83">IF($C62&gt;$I$57,"",Q73+Q62)</f>
        <v>0.303813348720664</v>
      </c>
      <c r="R74" s="95"/>
      <c r="S74" s="95">
        <f aca="true" t="shared" si="36" ref="S74:S83">IF($C62&gt;$I$57,"",S73+S62)</f>
        <v>0.2186447254041693</v>
      </c>
      <c r="T74" s="95"/>
      <c r="U74" s="95">
        <f aca="true" t="shared" si="37" ref="U74:U83">IF($C62&gt;$I$57,"",U73+U62)</f>
        <v>0.1536087751107134</v>
      </c>
      <c r="V74" s="95"/>
      <c r="W74" s="95">
        <f aca="true" t="shared" si="38" ref="W74:W83">IF($C62&gt;$I$57,"",W73+W62)</f>
        <v>0.10563684515070151</v>
      </c>
      <c r="X74" s="52"/>
      <c r="Y74" s="3"/>
      <c r="Z74" s="4"/>
    </row>
    <row r="75" spans="1:26" s="1" customFormat="1" ht="18" customHeight="1">
      <c r="A75" s="13"/>
      <c r="B75" s="119"/>
      <c r="C75" s="116" t="s">
        <v>18</v>
      </c>
      <c r="D75" s="117"/>
      <c r="E75" s="96">
        <f aca="true" t="shared" si="39" ref="E75:E83">IF($C63&gt;$I$57,"",E74+E63)</f>
        <v>0.9990679682457377</v>
      </c>
      <c r="F75" s="95"/>
      <c r="G75" s="95">
        <f t="shared" si="30"/>
        <v>0.9851911552404556</v>
      </c>
      <c r="H75" s="95"/>
      <c r="I75" s="95">
        <f t="shared" si="31"/>
        <v>0.9420769858273113</v>
      </c>
      <c r="J75" s="95"/>
      <c r="K75" s="95">
        <f t="shared" si="32"/>
        <v>0.8657682197365403</v>
      </c>
      <c r="L75" s="95"/>
      <c r="M75" s="95">
        <f t="shared" si="33"/>
        <v>0.7635644619410256</v>
      </c>
      <c r="N75" s="95"/>
      <c r="O75" s="95">
        <f t="shared" si="34"/>
        <v>0.6477079506489178</v>
      </c>
      <c r="P75" s="95"/>
      <c r="Q75" s="95">
        <f t="shared" si="35"/>
        <v>0.5302695613431911</v>
      </c>
      <c r="R75" s="95"/>
      <c r="S75" s="95">
        <f t="shared" si="36"/>
        <v>0.42047718225693914</v>
      </c>
      <c r="T75" s="95"/>
      <c r="U75" s="95">
        <f t="shared" si="37"/>
        <v>0.3239841715838376</v>
      </c>
      <c r="V75" s="95"/>
      <c r="W75" s="95">
        <f t="shared" si="38"/>
        <v>0.2432528520660118</v>
      </c>
      <c r="X75" s="52"/>
      <c r="Y75" s="3"/>
      <c r="Z75" s="4"/>
    </row>
    <row r="76" spans="1:26" s="1" customFormat="1" ht="18" customHeight="1">
      <c r="A76" s="13"/>
      <c r="B76" s="119"/>
      <c r="C76" s="116" t="s">
        <v>19</v>
      </c>
      <c r="D76" s="117"/>
      <c r="E76" s="96">
        <f t="shared" si="39"/>
        <v>0.9999465880474296</v>
      </c>
      <c r="F76" s="95"/>
      <c r="G76" s="95">
        <f t="shared" si="30"/>
        <v>0.9977594159579636</v>
      </c>
      <c r="H76" s="95"/>
      <c r="I76" s="95">
        <f t="shared" si="31"/>
        <v>0.9859331355137974</v>
      </c>
      <c r="J76" s="95"/>
      <c r="K76" s="95">
        <f t="shared" si="32"/>
        <v>0.955530102846564</v>
      </c>
      <c r="L76" s="95"/>
      <c r="M76" s="95">
        <f t="shared" si="33"/>
        <v>0.9016681576655124</v>
      </c>
      <c r="N76" s="95"/>
      <c r="O76" s="95">
        <f t="shared" si="34"/>
        <v>0.8252905772150536</v>
      </c>
      <c r="P76" s="95"/>
      <c r="Q76" s="95">
        <f t="shared" si="35"/>
        <v>0.7319411149484902</v>
      </c>
      <c r="R76" s="95"/>
      <c r="S76" s="95">
        <f t="shared" si="36"/>
        <v>0.6294107238330755</v>
      </c>
      <c r="T76" s="95"/>
      <c r="U76" s="95">
        <f t="shared" si="37"/>
        <v>0.52556547834848</v>
      </c>
      <c r="V76" s="95"/>
      <c r="W76" s="95">
        <f t="shared" si="38"/>
        <v>0.42691543272376925</v>
      </c>
      <c r="X76" s="52"/>
      <c r="Y76" s="3"/>
      <c r="Z76" s="4"/>
    </row>
    <row r="77" spans="1:26" s="1" customFormat="1" ht="18" customHeight="1">
      <c r="A77" s="13"/>
      <c r="B77" s="119"/>
      <c r="C77" s="116" t="s">
        <v>20</v>
      </c>
      <c r="D77" s="117"/>
      <c r="E77" s="96">
        <f t="shared" si="39"/>
        <v>0.9999979106009252</v>
      </c>
      <c r="F77" s="95"/>
      <c r="G77" s="95">
        <f t="shared" si="30"/>
        <v>0.9997380768965916</v>
      </c>
      <c r="H77" s="95"/>
      <c r="I77" s="95">
        <f t="shared" si="31"/>
        <v>0.9972740987624541</v>
      </c>
      <c r="J77" s="95"/>
      <c r="K77" s="95">
        <f t="shared" si="32"/>
        <v>0.9880209615198317</v>
      </c>
      <c r="L77" s="95"/>
      <c r="M77" s="95">
        <f t="shared" si="33"/>
        <v>0.9662488030031952</v>
      </c>
      <c r="N77" s="95"/>
      <c r="O77" s="95">
        <f t="shared" si="34"/>
        <v>0.9275146768875375</v>
      </c>
      <c r="P77" s="95"/>
      <c r="Q77" s="95">
        <f t="shared" si="35"/>
        <v>0.8703083096932787</v>
      </c>
      <c r="R77" s="95"/>
      <c r="S77" s="95">
        <f t="shared" si="36"/>
        <v>0.7963665321416864</v>
      </c>
      <c r="T77" s="95"/>
      <c r="U77" s="95">
        <f t="shared" si="37"/>
        <v>0.7099482874955152</v>
      </c>
      <c r="V77" s="95"/>
      <c r="W77" s="95">
        <f t="shared" si="38"/>
        <v>0.6166356563926949</v>
      </c>
      <c r="X77" s="52"/>
      <c r="Y77" s="3"/>
      <c r="Z77" s="4"/>
    </row>
    <row r="78" spans="1:26" s="1" customFormat="1" ht="18" customHeight="1">
      <c r="A78" s="13"/>
      <c r="B78" s="119"/>
      <c r="C78" s="116" t="s">
        <v>21</v>
      </c>
      <c r="D78" s="117"/>
      <c r="E78" s="96">
        <f t="shared" si="39"/>
        <v>0.999999945057327</v>
      </c>
      <c r="F78" s="95"/>
      <c r="G78" s="95">
        <f t="shared" si="30"/>
        <v>0.9999758967209459</v>
      </c>
      <c r="H78" s="95"/>
      <c r="I78" s="95">
        <f t="shared" si="31"/>
        <v>0.9995704601113992</v>
      </c>
      <c r="J78" s="95"/>
      <c r="K78" s="95">
        <f t="shared" si="32"/>
        <v>0.9973319335741251</v>
      </c>
      <c r="L78" s="95"/>
      <c r="M78" s="95">
        <f t="shared" si="33"/>
        <v>0.9903061626074644</v>
      </c>
      <c r="N78" s="95"/>
      <c r="O78" s="95">
        <f t="shared" si="34"/>
        <v>0.9745765531318451</v>
      </c>
      <c r="P78" s="95"/>
      <c r="Q78" s="95">
        <f t="shared" si="35"/>
        <v>0.9464415009326514</v>
      </c>
      <c r="R78" s="95"/>
      <c r="S78" s="95">
        <f t="shared" si="36"/>
        <v>0.9035727446686198</v>
      </c>
      <c r="T78" s="95"/>
      <c r="U78" s="95">
        <f t="shared" si="37"/>
        <v>0.8456804362613752</v>
      </c>
      <c r="V78" s="95"/>
      <c r="W78" s="95">
        <f t="shared" si="38"/>
        <v>0.7745511463040378</v>
      </c>
      <c r="X78" s="52"/>
      <c r="Y78" s="3"/>
      <c r="Z78" s="4"/>
    </row>
    <row r="79" spans="1:26" s="1" customFormat="1" ht="18" customHeight="1">
      <c r="A79" s="13"/>
      <c r="B79" s="119"/>
      <c r="C79" s="116" t="s">
        <v>22</v>
      </c>
      <c r="D79" s="117"/>
      <c r="E79" s="96">
        <f t="shared" si="39"/>
        <v>0.9999999990721599</v>
      </c>
      <c r="F79" s="95"/>
      <c r="G79" s="95">
        <f t="shared" si="30"/>
        <v>0.9999982319872673</v>
      </c>
      <c r="H79" s="95"/>
      <c r="I79" s="95">
        <f t="shared" si="31"/>
        <v>0.9999441629291655</v>
      </c>
      <c r="J79" s="95"/>
      <c r="K79" s="95">
        <f t="shared" si="32"/>
        <v>0.9995019311116267</v>
      </c>
      <c r="L79" s="95"/>
      <c r="M79" s="95">
        <f t="shared" si="33"/>
        <v>0.9976419711117746</v>
      </c>
      <c r="N79" s="95"/>
      <c r="O79" s="95">
        <f t="shared" si="34"/>
        <v>0.9923849649739338</v>
      </c>
      <c r="P79" s="95"/>
      <c r="Q79" s="95">
        <f t="shared" si="35"/>
        <v>0.9809705823515714</v>
      </c>
      <c r="R79" s="95"/>
      <c r="S79" s="95">
        <f t="shared" si="36"/>
        <v>0.9604327264226018</v>
      </c>
      <c r="T79" s="95"/>
      <c r="U79" s="95">
        <f t="shared" si="37"/>
        <v>0.9283408451983697</v>
      </c>
      <c r="V79" s="95"/>
      <c r="W79" s="95">
        <f t="shared" si="38"/>
        <v>0.8834257031090575</v>
      </c>
      <c r="X79" s="52"/>
      <c r="Y79" s="3"/>
      <c r="Z79" s="4"/>
    </row>
    <row r="80" spans="1:26" s="1" customFormat="1" ht="18" customHeight="1">
      <c r="A80" s="13"/>
      <c r="B80" s="119"/>
      <c r="C80" s="116" t="s">
        <v>23</v>
      </c>
      <c r="D80" s="117"/>
      <c r="E80" s="96">
        <f t="shared" si="39"/>
        <v>0.9999999999909248</v>
      </c>
      <c r="F80" s="95"/>
      <c r="G80" s="95">
        <f t="shared" si="30"/>
        <v>0.9999998958217388</v>
      </c>
      <c r="H80" s="95"/>
      <c r="I80" s="95">
        <f t="shared" si="31"/>
        <v>0.9999939463460259</v>
      </c>
      <c r="J80" s="95"/>
      <c r="K80" s="95">
        <f t="shared" si="32"/>
        <v>0.9999212157665442</v>
      </c>
      <c r="L80" s="95"/>
      <c r="M80" s="95">
        <f t="shared" si="33"/>
        <v>0.9995092494604074</v>
      </c>
      <c r="N80" s="95"/>
      <c r="O80" s="95">
        <f t="shared" si="34"/>
        <v>0.9980343762473358</v>
      </c>
      <c r="P80" s="95"/>
      <c r="Q80" s="95">
        <f t="shared" si="35"/>
        <v>0.994137710950087</v>
      </c>
      <c r="R80" s="95"/>
      <c r="S80" s="95">
        <f t="shared" si="36"/>
        <v>0.9858432450338986</v>
      </c>
      <c r="T80" s="95"/>
      <c r="U80" s="95">
        <f t="shared" si="37"/>
        <v>0.9708257241580662</v>
      </c>
      <c r="V80" s="95"/>
      <c r="W80" s="95">
        <f t="shared" si="38"/>
        <v>0.9468565528560381</v>
      </c>
      <c r="X80" s="52"/>
      <c r="Y80" s="3"/>
      <c r="Z80" s="4"/>
    </row>
    <row r="81" spans="1:26" s="1" customFormat="1" ht="18" customHeight="1">
      <c r="A81" s="13"/>
      <c r="B81" s="119"/>
      <c r="C81" s="116" t="s">
        <v>24</v>
      </c>
      <c r="D81" s="117"/>
      <c r="E81" s="96">
        <f t="shared" si="39"/>
        <v>0.9999999999999608</v>
      </c>
      <c r="F81" s="95"/>
      <c r="G81" s="95">
        <f t="shared" si="30"/>
        <v>0.9999999950493537</v>
      </c>
      <c r="H81" s="95"/>
      <c r="I81" s="95">
        <f t="shared" si="31"/>
        <v>0.9999994480655785</v>
      </c>
      <c r="J81" s="95"/>
      <c r="K81" s="95">
        <f t="shared" si="32"/>
        <v>0.9999893476219679</v>
      </c>
      <c r="L81" s="95"/>
      <c r="M81" s="95">
        <f t="shared" si="33"/>
        <v>0.9999118749349202</v>
      </c>
      <c r="N81" s="95"/>
      <c r="O81" s="95">
        <f t="shared" si="34"/>
        <v>0.9995593192977759</v>
      </c>
      <c r="P81" s="95"/>
      <c r="Q81" s="95">
        <f t="shared" si="35"/>
        <v>0.9984230756383178</v>
      </c>
      <c r="R81" s="95"/>
      <c r="S81" s="95">
        <f t="shared" si="36"/>
        <v>0.9955564808170565</v>
      </c>
      <c r="T81" s="95"/>
      <c r="U81" s="95">
        <f t="shared" si="37"/>
        <v>0.9895340636462641</v>
      </c>
      <c r="V81" s="95"/>
      <c r="W81" s="95">
        <f t="shared" si="38"/>
        <v>0.9785596706185956</v>
      </c>
      <c r="X81" s="52"/>
      <c r="Y81" s="3"/>
      <c r="Z81" s="4"/>
    </row>
    <row r="82" spans="1:26" s="1" customFormat="1" ht="18" customHeight="1">
      <c r="A82" s="13"/>
      <c r="B82" s="119"/>
      <c r="C82" s="116" t="s">
        <v>25</v>
      </c>
      <c r="D82" s="117"/>
      <c r="E82" s="96">
        <f t="shared" si="39"/>
        <v>0.9999999999999998</v>
      </c>
      <c r="F82" s="95"/>
      <c r="G82" s="95">
        <f t="shared" si="30"/>
        <v>0.999999999810168</v>
      </c>
      <c r="H82" s="95"/>
      <c r="I82" s="95">
        <f t="shared" si="31"/>
        <v>0.9999999574183241</v>
      </c>
      <c r="J82" s="95"/>
      <c r="K82" s="95">
        <f t="shared" si="32"/>
        <v>0.9999987601859074</v>
      </c>
      <c r="L82" s="95"/>
      <c r="M82" s="95">
        <f t="shared" si="33"/>
        <v>0.9999862500363109</v>
      </c>
      <c r="N82" s="95"/>
      <c r="O82" s="95">
        <f t="shared" si="34"/>
        <v>0.9999136143998281</v>
      </c>
      <c r="P82" s="95"/>
      <c r="Q82" s="95">
        <f t="shared" si="35"/>
        <v>0.9996273112658757</v>
      </c>
      <c r="R82" s="95"/>
      <c r="S82" s="95">
        <f t="shared" si="36"/>
        <v>0.9987695750630534</v>
      </c>
      <c r="T82" s="95"/>
      <c r="U82" s="95">
        <f t="shared" si="37"/>
        <v>0.9966754884095175</v>
      </c>
      <c r="V82" s="95"/>
      <c r="W82" s="95">
        <f t="shared" si="38"/>
        <v>0.9923136627548866</v>
      </c>
      <c r="X82" s="52"/>
      <c r="Y82" s="3"/>
      <c r="Z82" s="4"/>
    </row>
    <row r="83" spans="1:26" s="1" customFormat="1" ht="18" customHeight="1" thickBot="1">
      <c r="A83" s="13"/>
      <c r="B83" s="120"/>
      <c r="C83" s="113" t="s">
        <v>26</v>
      </c>
      <c r="D83" s="114"/>
      <c r="E83" s="115">
        <f t="shared" si="39"/>
        <v>0.9999999999999998</v>
      </c>
      <c r="F83" s="111"/>
      <c r="G83" s="111">
        <f t="shared" si="30"/>
        <v>0.999999999994143</v>
      </c>
      <c r="H83" s="111"/>
      <c r="I83" s="111">
        <f t="shared" si="31"/>
        <v>0.9999999972076218</v>
      </c>
      <c r="J83" s="111"/>
      <c r="K83" s="111">
        <f t="shared" si="32"/>
        <v>0.999999875088358</v>
      </c>
      <c r="L83" s="111"/>
      <c r="M83" s="111">
        <f t="shared" si="33"/>
        <v>0.9999981251148685</v>
      </c>
      <c r="N83" s="111"/>
      <c r="O83" s="111">
        <f t="shared" si="34"/>
        <v>0.9999851097286652</v>
      </c>
      <c r="P83" s="111"/>
      <c r="Q83" s="111">
        <f t="shared" si="35"/>
        <v>0.9999221960231595</v>
      </c>
      <c r="R83" s="111"/>
      <c r="S83" s="111">
        <f t="shared" si="36"/>
        <v>0.9996979275435809</v>
      </c>
      <c r="T83" s="111"/>
      <c r="U83" s="111">
        <f t="shared" si="37"/>
        <v>0.999060684030268</v>
      </c>
      <c r="V83" s="111"/>
      <c r="W83" s="111">
        <f t="shared" si="38"/>
        <v>0.997541661032856</v>
      </c>
      <c r="X83" s="112"/>
      <c r="Y83" s="3"/>
      <c r="Z83" s="4"/>
    </row>
    <row r="84" spans="1:26" s="1" customFormat="1" ht="18" customHeight="1">
      <c r="A84" s="13"/>
      <c r="B84" s="21"/>
      <c r="C84" s="21"/>
      <c r="D84" s="21"/>
      <c r="R84" s="3"/>
      <c r="S84" s="3"/>
      <c r="T84" s="3"/>
      <c r="U84" s="3"/>
      <c r="V84" s="2"/>
      <c r="W84" s="6"/>
      <c r="X84" s="3"/>
      <c r="Y84" s="3"/>
      <c r="Z84" s="4"/>
    </row>
    <row r="85" spans="1:26" s="1" customFormat="1" ht="18" customHeight="1" thickBot="1">
      <c r="A85" s="5"/>
      <c r="B85" s="30" t="s">
        <v>0</v>
      </c>
      <c r="C85" s="9"/>
      <c r="R85" s="3"/>
      <c r="S85" s="3"/>
      <c r="T85" s="3"/>
      <c r="U85" s="3"/>
      <c r="V85" s="3"/>
      <c r="W85" s="3"/>
      <c r="X85" s="3"/>
      <c r="Y85" s="3"/>
      <c r="Z85" s="4"/>
    </row>
    <row r="86" spans="1:26" s="1" customFormat="1" ht="18" customHeight="1">
      <c r="A86" s="5"/>
      <c r="B86" s="9"/>
      <c r="C86" s="73" t="s">
        <v>12</v>
      </c>
      <c r="D86" s="74"/>
      <c r="E86" s="77" t="s">
        <v>37</v>
      </c>
      <c r="F86" s="78"/>
      <c r="G86" s="71" t="s">
        <v>38</v>
      </c>
      <c r="H86" s="72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3"/>
      <c r="Z86" s="4"/>
    </row>
    <row r="87" spans="1:26" s="1" customFormat="1" ht="18" customHeight="1" thickBot="1">
      <c r="A87" s="5"/>
      <c r="B87" s="9"/>
      <c r="C87" s="75"/>
      <c r="D87" s="76"/>
      <c r="E87" s="88">
        <v>1000</v>
      </c>
      <c r="F87" s="88"/>
      <c r="G87" s="91">
        <v>30</v>
      </c>
      <c r="H87" s="92"/>
      <c r="I87" s="19"/>
      <c r="J87" s="19"/>
      <c r="K87" s="19"/>
      <c r="L87" s="19"/>
      <c r="M87" s="19"/>
      <c r="N87" s="19"/>
      <c r="O87" s="19"/>
      <c r="P87" s="19"/>
      <c r="Q87" s="19"/>
      <c r="R87" s="3"/>
      <c r="S87" s="8"/>
      <c r="T87" s="8"/>
      <c r="U87" s="8"/>
      <c r="V87" s="7"/>
      <c r="W87" s="15"/>
      <c r="X87" s="20"/>
      <c r="Y87" s="3"/>
      <c r="Z87" s="4"/>
    </row>
    <row r="88" spans="1:26" s="1" customFormat="1" ht="18" customHeight="1">
      <c r="A88" s="5"/>
      <c r="B88" s="3"/>
      <c r="C88" s="102" t="s">
        <v>13</v>
      </c>
      <c r="D88" s="103"/>
      <c r="E88" s="106" t="s">
        <v>39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8"/>
      <c r="Y88" s="3"/>
      <c r="Z88" s="4"/>
    </row>
    <row r="89" spans="1:26" s="1" customFormat="1" ht="18" customHeight="1" thickBot="1">
      <c r="A89" s="5"/>
      <c r="B89" s="3"/>
      <c r="C89" s="104"/>
      <c r="D89" s="105"/>
      <c r="E89" s="109">
        <v>0</v>
      </c>
      <c r="F89" s="110"/>
      <c r="G89" s="99">
        <v>0.03</v>
      </c>
      <c r="H89" s="99"/>
      <c r="I89" s="99">
        <v>0.05</v>
      </c>
      <c r="J89" s="99"/>
      <c r="K89" s="98">
        <v>0.07</v>
      </c>
      <c r="L89" s="98"/>
      <c r="M89" s="98">
        <v>0.1</v>
      </c>
      <c r="N89" s="98"/>
      <c r="O89" s="98">
        <v>0.12</v>
      </c>
      <c r="P89" s="98"/>
      <c r="Q89" s="99">
        <v>0.15</v>
      </c>
      <c r="R89" s="99"/>
      <c r="S89" s="98">
        <v>0.18</v>
      </c>
      <c r="T89" s="98"/>
      <c r="U89" s="98">
        <v>0.2</v>
      </c>
      <c r="V89" s="98"/>
      <c r="W89" s="99">
        <v>0.25</v>
      </c>
      <c r="X89" s="100"/>
      <c r="Y89" s="3"/>
      <c r="Z89" s="4"/>
    </row>
    <row r="90" spans="1:26" s="1" customFormat="1" ht="18" customHeight="1">
      <c r="A90" s="5"/>
      <c r="C90" s="57">
        <v>0</v>
      </c>
      <c r="D90" s="58"/>
      <c r="E90" s="101">
        <f>HYPGEOMDIST($C90,$G$87,$E$87*E$89,$E$87)</f>
        <v>1</v>
      </c>
      <c r="F90" s="97"/>
      <c r="G90" s="97">
        <f aca="true" t="shared" si="40" ref="G90:G96">IF($C90&gt;$G$87,0,HYPGEOMDIST($C90,$G$87,$E$87*G$89,$E$87))</f>
        <v>0.39553947140881035</v>
      </c>
      <c r="H90" s="97"/>
      <c r="I90" s="97">
        <f aca="true" t="shared" si="41" ref="I90:I96">IF($C90&gt;$G$87,0,HYPGEOMDIST($C90,$G$87,$E$87*I$89,$E$87))</f>
        <v>0.20968131805153428</v>
      </c>
      <c r="J90" s="97"/>
      <c r="K90" s="97">
        <f aca="true" t="shared" si="42" ref="K90:K96">IF($C90&gt;$G$87,0,HYPGEOMDIST($C90,$G$87,$E$87*K$89,$E$87))</f>
        <v>0.10964070182520695</v>
      </c>
      <c r="L90" s="97"/>
      <c r="M90" s="97">
        <f aca="true" t="shared" si="43" ref="M90:M96">IF($C90&gt;$G$87,0,HYPGEOMDIST($C90,$G$87,$E$87*M$89,$E$87))</f>
        <v>0.04034950243810149</v>
      </c>
      <c r="N90" s="97"/>
      <c r="O90" s="97">
        <f aca="true" t="shared" si="44" ref="O90:O96">IF($C90&gt;$G$87,0,HYPGEOMDIST($C90,$G$87,$E$87*O$89,$E$87))</f>
        <v>0.020331259399355803</v>
      </c>
      <c r="P90" s="97"/>
      <c r="Q90" s="97">
        <f aca="true" t="shared" si="45" ref="Q90:Q96">IF($C90&gt;$G$87,0,HYPGEOMDIST($C90,$G$87,$E$87*Q$89,$E$87))</f>
        <v>0.007055017675186694</v>
      </c>
      <c r="R90" s="97"/>
      <c r="S90" s="97">
        <f aca="true" t="shared" si="46" ref="S90:S96">IF($C90&gt;$G$87,0,HYPGEOMDIST($C90,$G$87,$E$87*S$89,$E$87))</f>
        <v>0.00235514561698879</v>
      </c>
      <c r="T90" s="97"/>
      <c r="U90" s="97">
        <f aca="true" t="shared" si="47" ref="U90:U96">IF($C90&gt;$G$87,0,HYPGEOMDIST($C90,$G$87,$E$87*U$89,$E$87))</f>
        <v>0.0011076391656193196</v>
      </c>
      <c r="V90" s="97"/>
      <c r="W90" s="97">
        <f aca="true" t="shared" si="48" ref="W90:W96">IF($C90&gt;$G$87,0,HYPGEOMDIST($C90,$G$87,$E$87*W$89,$E$87))</f>
        <v>0.0001539507152017978</v>
      </c>
      <c r="X90" s="60"/>
      <c r="Y90" s="3"/>
      <c r="Z90" s="4"/>
    </row>
    <row r="91" spans="1:26" s="1" customFormat="1" ht="18" customHeight="1">
      <c r="A91" s="5"/>
      <c r="B91" s="3"/>
      <c r="C91" s="49">
        <v>1</v>
      </c>
      <c r="D91" s="50"/>
      <c r="E91" s="96"/>
      <c r="F91" s="95"/>
      <c r="G91" s="95">
        <f t="shared" si="40"/>
        <v>0.37830555182564213</v>
      </c>
      <c r="H91" s="95"/>
      <c r="I91" s="95">
        <f t="shared" si="41"/>
        <v>0.3415005179992417</v>
      </c>
      <c r="J91" s="95"/>
      <c r="K91" s="95">
        <f t="shared" si="42"/>
        <v>0.2555443660742891</v>
      </c>
      <c r="L91" s="95"/>
      <c r="M91" s="95">
        <f t="shared" si="43"/>
        <v>0.13897647223226686</v>
      </c>
      <c r="N91" s="95"/>
      <c r="O91" s="95">
        <f t="shared" si="44"/>
        <v>0.08600767783511264</v>
      </c>
      <c r="P91" s="95"/>
      <c r="Q91" s="95">
        <f t="shared" si="45"/>
        <v>0.038669402604555536</v>
      </c>
      <c r="R91" s="95"/>
      <c r="S91" s="95">
        <f t="shared" si="46"/>
        <v>0.01607811167097275</v>
      </c>
      <c r="T91" s="95"/>
      <c r="U91" s="95">
        <f t="shared" si="47"/>
        <v>0.008619760043730123</v>
      </c>
      <c r="V91" s="95"/>
      <c r="W91" s="95">
        <f t="shared" si="48"/>
        <v>0.0016014290763016422</v>
      </c>
      <c r="X91" s="52"/>
      <c r="Y91" s="3"/>
      <c r="Z91" s="4"/>
    </row>
    <row r="92" spans="1:26" s="1" customFormat="1" ht="18" customHeight="1">
      <c r="A92" s="5"/>
      <c r="B92" s="3"/>
      <c r="C92" s="49">
        <v>2</v>
      </c>
      <c r="D92" s="50"/>
      <c r="E92" s="96"/>
      <c r="F92" s="95"/>
      <c r="G92" s="95">
        <f t="shared" si="40"/>
        <v>0.1688720642703637</v>
      </c>
      <c r="H92" s="95"/>
      <c r="I92" s="95">
        <f t="shared" si="41"/>
        <v>0.26316281782913353</v>
      </c>
      <c r="J92" s="95"/>
      <c r="K92" s="95">
        <f t="shared" si="42"/>
        <v>0.2834502641433771</v>
      </c>
      <c r="L92" s="95"/>
      <c r="M92" s="95">
        <f t="shared" si="43"/>
        <v>0.22878523611171894</v>
      </c>
      <c r="N92" s="95"/>
      <c r="O92" s="95">
        <f t="shared" si="44"/>
        <v>0.1741857372118391</v>
      </c>
      <c r="P92" s="95"/>
      <c r="Q92" s="95">
        <f t="shared" si="45"/>
        <v>0.10163655027632884</v>
      </c>
      <c r="R92" s="95"/>
      <c r="S92" s="95">
        <f t="shared" si="46"/>
        <v>0.052690326820719446</v>
      </c>
      <c r="T92" s="95"/>
      <c r="U92" s="95">
        <f t="shared" si="47"/>
        <v>0.032218027987284</v>
      </c>
      <c r="V92" s="95"/>
      <c r="W92" s="95">
        <f t="shared" si="48"/>
        <v>0.00800825440441424</v>
      </c>
      <c r="X92" s="52"/>
      <c r="Y92" s="3"/>
      <c r="Z92" s="4"/>
    </row>
    <row r="93" spans="1:26" s="1" customFormat="1" ht="18" customHeight="1">
      <c r="A93" s="5"/>
      <c r="B93" s="3"/>
      <c r="C93" s="49">
        <v>3</v>
      </c>
      <c r="D93" s="50"/>
      <c r="E93" s="96"/>
      <c r="F93" s="95"/>
      <c r="G93" s="95">
        <f t="shared" si="40"/>
        <v>0.04679946920748149</v>
      </c>
      <c r="H93" s="95"/>
      <c r="I93" s="95">
        <f t="shared" si="41"/>
        <v>0.12773233194740172</v>
      </c>
      <c r="J93" s="95"/>
      <c r="K93" s="95">
        <f t="shared" si="42"/>
        <v>0.1992208574857846</v>
      </c>
      <c r="L93" s="95"/>
      <c r="M93" s="95">
        <f t="shared" si="43"/>
        <v>0.23970473000784942</v>
      </c>
      <c r="N93" s="95"/>
      <c r="O93" s="95">
        <f t="shared" si="44"/>
        <v>0.2248963172129411</v>
      </c>
      <c r="P93" s="95"/>
      <c r="Q93" s="95">
        <f t="shared" si="45"/>
        <v>0.17058803740182527</v>
      </c>
      <c r="R93" s="95"/>
      <c r="S93" s="95">
        <f t="shared" si="46"/>
        <v>0.11038612394891373</v>
      </c>
      <c r="T93" s="95"/>
      <c r="U93" s="95">
        <f t="shared" si="47"/>
        <v>0.0770231768699881</v>
      </c>
      <c r="V93" s="95"/>
      <c r="W93" s="95">
        <f t="shared" si="48"/>
        <v>0.025638228946174492</v>
      </c>
      <c r="X93" s="52"/>
      <c r="Y93" s="3"/>
      <c r="Z93" s="4"/>
    </row>
    <row r="94" spans="1:26" s="1" customFormat="1" ht="18" customHeight="1">
      <c r="A94" s="5"/>
      <c r="B94" s="3"/>
      <c r="C94" s="49">
        <v>4</v>
      </c>
      <c r="D94" s="50"/>
      <c r="E94" s="96"/>
      <c r="F94" s="95"/>
      <c r="G94" s="95">
        <f t="shared" si="40"/>
        <v>0.009035172948160485</v>
      </c>
      <c r="H94" s="95"/>
      <c r="I94" s="95">
        <f t="shared" si="41"/>
        <v>0.04385614968648615</v>
      </c>
      <c r="J94" s="95"/>
      <c r="K94" s="95">
        <f t="shared" si="42"/>
        <v>0.09966552300657747</v>
      </c>
      <c r="L94" s="95"/>
      <c r="M94" s="95">
        <f t="shared" si="43"/>
        <v>0.17957285122727606</v>
      </c>
      <c r="N94" s="95"/>
      <c r="O94" s="95">
        <f t="shared" si="44"/>
        <v>0.20797642449522277</v>
      </c>
      <c r="P94" s="95"/>
      <c r="Q94" s="95">
        <f t="shared" si="45"/>
        <v>0.20541987877665158</v>
      </c>
      <c r="R94" s="95"/>
      <c r="S94" s="95">
        <f t="shared" si="46"/>
        <v>0.16610053096720986</v>
      </c>
      <c r="T94" s="95"/>
      <c r="U94" s="95">
        <f t="shared" si="47"/>
        <v>0.132327609099311</v>
      </c>
      <c r="V94" s="95"/>
      <c r="W94" s="95">
        <f t="shared" si="48"/>
        <v>0.05904052100899092</v>
      </c>
      <c r="X94" s="52"/>
      <c r="Y94" s="3"/>
      <c r="Z94" s="4"/>
    </row>
    <row r="95" spans="1:26" s="1" customFormat="1" ht="18" customHeight="1">
      <c r="A95" s="5"/>
      <c r="B95" s="3"/>
      <c r="C95" s="49">
        <v>5</v>
      </c>
      <c r="D95" s="50"/>
      <c r="E95" s="96"/>
      <c r="F95" s="95"/>
      <c r="G95" s="95">
        <f t="shared" si="40"/>
        <v>0.0012926511985093105</v>
      </c>
      <c r="H95" s="95"/>
      <c r="I95" s="95">
        <f t="shared" si="41"/>
        <v>0.011340963248656742</v>
      </c>
      <c r="J95" s="95"/>
      <c r="K95" s="95">
        <f t="shared" si="42"/>
        <v>0.03779580938768774</v>
      </c>
      <c r="L95" s="95"/>
      <c r="M95" s="95">
        <f t="shared" si="43"/>
        <v>0.10244887695160708</v>
      </c>
      <c r="N95" s="95"/>
      <c r="O95" s="95">
        <f t="shared" si="44"/>
        <v>0.14672675936317947</v>
      </c>
      <c r="P95" s="95"/>
      <c r="Q95" s="95">
        <f t="shared" si="45"/>
        <v>0.18903608723301113</v>
      </c>
      <c r="R95" s="95"/>
      <c r="S95" s="95">
        <f t="shared" si="46"/>
        <v>0.19121409552351018</v>
      </c>
      <c r="T95" s="95"/>
      <c r="U95" s="95">
        <f t="shared" si="47"/>
        <v>0.17402361186324883</v>
      </c>
      <c r="V95" s="95"/>
      <c r="W95" s="95">
        <f t="shared" si="48"/>
        <v>0.1041719096202775</v>
      </c>
      <c r="X95" s="52"/>
      <c r="Y95" s="3"/>
      <c r="Z95" s="4"/>
    </row>
    <row r="96" spans="1:26" s="1" customFormat="1" ht="18" customHeight="1" thickBot="1">
      <c r="A96" s="5"/>
      <c r="B96" s="3"/>
      <c r="C96" s="49">
        <v>6</v>
      </c>
      <c r="D96" s="50"/>
      <c r="E96" s="96"/>
      <c r="F96" s="95"/>
      <c r="G96" s="95">
        <f t="shared" si="40"/>
        <v>0.0001423373853185903</v>
      </c>
      <c r="H96" s="95"/>
      <c r="I96" s="95">
        <f t="shared" si="41"/>
        <v>0.0022963613489450745</v>
      </c>
      <c r="J96" s="95"/>
      <c r="K96" s="95">
        <f t="shared" si="42"/>
        <v>0.011298416161698412</v>
      </c>
      <c r="L96" s="95"/>
      <c r="M96" s="95">
        <f t="shared" si="43"/>
        <v>0.046293014223757034</v>
      </c>
      <c r="N96" s="95"/>
      <c r="O96" s="95">
        <f t="shared" si="44"/>
        <v>0.08213384602202899</v>
      </c>
      <c r="P96" s="95"/>
      <c r="Q96" s="95">
        <f t="shared" si="45"/>
        <v>0.13826792094827783</v>
      </c>
      <c r="R96" s="95"/>
      <c r="S96" s="95">
        <f t="shared" si="46"/>
        <v>0.1751594782067329</v>
      </c>
      <c r="T96" s="95"/>
      <c r="U96" s="95">
        <f t="shared" si="47"/>
        <v>0.1822090008233112</v>
      </c>
      <c r="V96" s="95"/>
      <c r="W96" s="95">
        <f t="shared" si="48"/>
        <v>0.1464768012911385</v>
      </c>
      <c r="X96" s="52"/>
      <c r="Y96" s="3"/>
      <c r="Z96" s="4"/>
    </row>
    <row r="97" spans="1:26" ht="17.25" customHeight="1" thickBot="1">
      <c r="A97" s="33"/>
      <c r="C97" s="45" t="s">
        <v>14</v>
      </c>
      <c r="D97" s="46"/>
      <c r="E97" s="94">
        <f>SUM(E90:E96)</f>
        <v>1</v>
      </c>
      <c r="F97" s="93"/>
      <c r="G97" s="93">
        <f>SUM(G90:G96)</f>
        <v>0.999986718244286</v>
      </c>
      <c r="H97" s="93"/>
      <c r="I97" s="93">
        <f>SUM(I90:I96)</f>
        <v>0.9995704601113992</v>
      </c>
      <c r="J97" s="93"/>
      <c r="K97" s="93">
        <f>SUM(K90:K96)</f>
        <v>0.9966159380846216</v>
      </c>
      <c r="L97" s="93"/>
      <c r="M97" s="93">
        <f>SUM(M90:M96)</f>
        <v>0.9761306831925769</v>
      </c>
      <c r="N97" s="93"/>
      <c r="O97" s="93">
        <f>SUM(O90:O96)</f>
        <v>0.94225802153968</v>
      </c>
      <c r="P97" s="93"/>
      <c r="Q97" s="93">
        <f>SUM(Q90:Q96)</f>
        <v>0.8506728949158369</v>
      </c>
      <c r="R97" s="93"/>
      <c r="S97" s="93">
        <f>SUM(S90:S96)</f>
        <v>0.7139838127550477</v>
      </c>
      <c r="T97" s="93"/>
      <c r="U97" s="93">
        <f>SUM(U90:U96)</f>
        <v>0.6075288258524926</v>
      </c>
      <c r="V97" s="93"/>
      <c r="W97" s="93">
        <f>SUM(W90:W96)</f>
        <v>0.3450910950624991</v>
      </c>
      <c r="X97" s="48"/>
      <c r="Z97" s="4"/>
    </row>
    <row r="98" spans="1:26" ht="10.5" customHeight="1" thickBot="1">
      <c r="A98" s="34"/>
      <c r="B98" s="31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11"/>
    </row>
    <row r="99" s="1" customFormat="1" ht="7.5" customHeight="1"/>
    <row r="100" spans="1:26" s="1" customFormat="1" ht="33.75" customHeight="1" thickBot="1">
      <c r="A100" s="12"/>
      <c r="B100" s="12"/>
      <c r="C100" s="12"/>
      <c r="D100" s="12"/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" customFormat="1" ht="18" customHeight="1" thickBot="1">
      <c r="A101" s="13"/>
      <c r="B101" s="9"/>
      <c r="C101" s="9"/>
      <c r="D101" s="9"/>
      <c r="E101" s="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1" t="s">
        <v>2</v>
      </c>
      <c r="Z101" s="40"/>
    </row>
    <row r="102" spans="1:26" s="1" customFormat="1" ht="21" customHeight="1" thickBot="1">
      <c r="A102" s="13"/>
      <c r="B102" s="9"/>
      <c r="D102" s="16"/>
      <c r="E102" s="16"/>
      <c r="F102" s="16"/>
      <c r="G102" s="16"/>
      <c r="H102" s="16"/>
      <c r="I102" s="16"/>
      <c r="J102" s="85" t="s">
        <v>10</v>
      </c>
      <c r="K102" s="86"/>
      <c r="L102" s="86"/>
      <c r="M102" s="86"/>
      <c r="N102" s="86"/>
      <c r="O102" s="86"/>
      <c r="P102" s="86"/>
      <c r="Q102" s="86"/>
      <c r="R102" s="87"/>
      <c r="S102" s="17"/>
      <c r="T102" s="17"/>
      <c r="U102" s="17"/>
      <c r="V102" s="17"/>
      <c r="W102" s="16"/>
      <c r="X102" s="16"/>
      <c r="Y102" s="3"/>
      <c r="Z102" s="4"/>
    </row>
    <row r="103" spans="1:26" s="1" customFormat="1" ht="18" customHeight="1">
      <c r="A103" s="13"/>
      <c r="B103" s="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3"/>
      <c r="Z103" s="4"/>
    </row>
    <row r="104" spans="1:26" s="1" customFormat="1" ht="18" customHeight="1" thickBot="1">
      <c r="A104" s="13"/>
      <c r="B104" s="30" t="s">
        <v>6</v>
      </c>
      <c r="C104" s="24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3"/>
      <c r="R104" s="3"/>
      <c r="S104" s="3"/>
      <c r="T104" s="3"/>
      <c r="U104" s="3"/>
      <c r="V104" s="2"/>
      <c r="W104" s="6"/>
      <c r="X104" s="3"/>
      <c r="Y104" s="3"/>
      <c r="Z104" s="4"/>
    </row>
    <row r="105" spans="1:26" s="1" customFormat="1" ht="18" customHeight="1">
      <c r="A105" s="13"/>
      <c r="B105" s="9"/>
      <c r="C105" s="73" t="s">
        <v>12</v>
      </c>
      <c r="D105" s="74"/>
      <c r="E105" s="77" t="s">
        <v>37</v>
      </c>
      <c r="F105" s="78"/>
      <c r="G105" s="79" t="s">
        <v>41</v>
      </c>
      <c r="H105" s="80"/>
      <c r="I105" s="71" t="s">
        <v>13</v>
      </c>
      <c r="J105" s="72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4"/>
    </row>
    <row r="106" spans="1:26" s="1" customFormat="1" ht="18" customHeight="1" thickBot="1">
      <c r="A106" s="13"/>
      <c r="B106" s="9"/>
      <c r="C106" s="75"/>
      <c r="D106" s="76"/>
      <c r="E106" s="88">
        <v>20</v>
      </c>
      <c r="F106" s="88"/>
      <c r="G106" s="89">
        <f>I106/E106</f>
        <v>0.15</v>
      </c>
      <c r="H106" s="90"/>
      <c r="I106" s="91">
        <v>3</v>
      </c>
      <c r="J106" s="92"/>
      <c r="K106" s="19"/>
      <c r="L106" s="19"/>
      <c r="M106" s="19"/>
      <c r="N106" s="19"/>
      <c r="O106" s="19"/>
      <c r="P106" s="19"/>
      <c r="Q106" s="19"/>
      <c r="R106" s="3"/>
      <c r="S106" s="8"/>
      <c r="T106" s="8"/>
      <c r="U106" s="8"/>
      <c r="V106" s="7"/>
      <c r="W106" s="15"/>
      <c r="X106" s="20"/>
      <c r="Y106" s="20"/>
      <c r="Z106" s="4"/>
    </row>
    <row r="107" spans="1:26" s="1" customFormat="1" ht="18" customHeight="1">
      <c r="A107" s="13"/>
      <c r="B107" s="26"/>
      <c r="C107" s="61" t="s">
        <v>13</v>
      </c>
      <c r="D107" s="62"/>
      <c r="E107" s="43" t="s">
        <v>5</v>
      </c>
      <c r="F107" s="44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3"/>
      <c r="S107" s="8"/>
      <c r="T107" s="8"/>
      <c r="U107" s="8"/>
      <c r="V107" s="7"/>
      <c r="W107" s="15"/>
      <c r="X107" s="20"/>
      <c r="Y107" s="20"/>
      <c r="Z107" s="4"/>
    </row>
    <row r="108" spans="1:26" s="1" customFormat="1" ht="18" customHeight="1" thickBot="1">
      <c r="A108" s="13"/>
      <c r="B108" s="26"/>
      <c r="C108" s="63"/>
      <c r="D108" s="64"/>
      <c r="E108" s="83">
        <v>4</v>
      </c>
      <c r="F108" s="84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3"/>
      <c r="S108" s="8"/>
      <c r="T108" s="8"/>
      <c r="U108" s="8"/>
      <c r="V108" s="7"/>
      <c r="W108" s="15"/>
      <c r="X108" s="20"/>
      <c r="Y108" s="20"/>
      <c r="Z108" s="4"/>
    </row>
    <row r="109" spans="1:26" s="1" customFormat="1" ht="18" customHeight="1">
      <c r="A109" s="13"/>
      <c r="B109" s="26"/>
      <c r="C109" s="57">
        <v>0</v>
      </c>
      <c r="D109" s="58"/>
      <c r="E109" s="59">
        <f>IF(ISERROR(HYPGEOMDIST($C109,E$108,$E$106*$G$106,$E$106)),"",(HYPGEOMDIST($C109,E$108,$E$106*$G$106,$E$106)))</f>
        <v>0.49122807017543857</v>
      </c>
      <c r="F109" s="60">
        <f aca="true" t="shared" si="49" ref="F109:F120">IF(ISERROR(HYPGEOMDIST($B109,F$20,$C$18*$D$18,$C$18)),"",(HYPGEOMDIST($B109,F$20,$C$18*$D$18,$C$18)))</f>
        <v>1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3"/>
      <c r="S109" s="8"/>
      <c r="T109" s="8"/>
      <c r="U109" s="8"/>
      <c r="V109" s="7"/>
      <c r="W109" s="15"/>
      <c r="X109" s="20"/>
      <c r="Y109" s="20"/>
      <c r="Z109" s="4"/>
    </row>
    <row r="110" spans="1:26" s="1" customFormat="1" ht="18" customHeight="1">
      <c r="A110" s="13"/>
      <c r="B110" s="26"/>
      <c r="C110" s="49">
        <v>1</v>
      </c>
      <c r="D110" s="50"/>
      <c r="E110" s="51">
        <f aca="true" t="shared" si="50" ref="E110:E120">IF(ISERROR(HYPGEOMDIST($C110,E$108,$E$106*$G$106,$E$106)),"",(HYPGEOMDIST($C110,E$108,$E$106*$G$106,$E$106)))</f>
        <v>0.42105263157894735</v>
      </c>
      <c r="F110" s="52">
        <f t="shared" si="49"/>
        <v>1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3"/>
      <c r="S110" s="8"/>
      <c r="T110" s="8"/>
      <c r="U110" s="8"/>
      <c r="V110" s="7"/>
      <c r="W110" s="15"/>
      <c r="X110" s="20"/>
      <c r="Y110" s="20"/>
      <c r="Z110" s="4"/>
    </row>
    <row r="111" spans="1:26" s="1" customFormat="1" ht="18" customHeight="1">
      <c r="A111" s="13"/>
      <c r="B111" s="26"/>
      <c r="C111" s="49">
        <v>2</v>
      </c>
      <c r="D111" s="50"/>
      <c r="E111" s="51">
        <f t="shared" si="50"/>
        <v>0.08421052631578947</v>
      </c>
      <c r="F111" s="52">
        <f t="shared" si="49"/>
        <v>1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3"/>
      <c r="S111" s="8"/>
      <c r="T111" s="8"/>
      <c r="U111" s="8"/>
      <c r="V111" s="7"/>
      <c r="W111" s="15"/>
      <c r="X111" s="20"/>
      <c r="Y111" s="20"/>
      <c r="Z111" s="4"/>
    </row>
    <row r="112" spans="1:26" s="1" customFormat="1" ht="18" customHeight="1">
      <c r="A112" s="13"/>
      <c r="B112" s="26"/>
      <c r="C112" s="49">
        <v>3</v>
      </c>
      <c r="D112" s="50"/>
      <c r="E112" s="51">
        <f t="shared" si="50"/>
        <v>0.0035087719298245615</v>
      </c>
      <c r="F112" s="52">
        <f t="shared" si="49"/>
        <v>1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3"/>
      <c r="S112" s="8"/>
      <c r="T112" s="8"/>
      <c r="U112" s="8"/>
      <c r="V112" s="7"/>
      <c r="W112" s="15"/>
      <c r="X112" s="20"/>
      <c r="Y112" s="20"/>
      <c r="Z112" s="4"/>
    </row>
    <row r="113" spans="1:26" s="1" customFormat="1" ht="18" customHeight="1">
      <c r="A113" s="13"/>
      <c r="B113" s="26"/>
      <c r="C113" s="49">
        <v>4</v>
      </c>
      <c r="D113" s="50"/>
      <c r="E113" s="51">
        <f t="shared" si="50"/>
      </c>
      <c r="F113" s="52">
        <f t="shared" si="49"/>
        <v>1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3"/>
      <c r="S113" s="8"/>
      <c r="T113" s="8"/>
      <c r="U113" s="8"/>
      <c r="V113" s="7"/>
      <c r="W113" s="15"/>
      <c r="X113" s="20"/>
      <c r="Y113" s="20"/>
      <c r="Z113" s="4"/>
    </row>
    <row r="114" spans="1:26" s="1" customFormat="1" ht="18" customHeight="1">
      <c r="A114" s="13"/>
      <c r="B114" s="26"/>
      <c r="C114" s="49">
        <v>5</v>
      </c>
      <c r="D114" s="50"/>
      <c r="E114" s="51">
        <f t="shared" si="50"/>
      </c>
      <c r="F114" s="52">
        <f t="shared" si="49"/>
        <v>1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3"/>
      <c r="S114" s="8"/>
      <c r="T114" s="8"/>
      <c r="U114" s="8"/>
      <c r="V114" s="7"/>
      <c r="W114" s="15"/>
      <c r="X114" s="20"/>
      <c r="Y114" s="20"/>
      <c r="Z114" s="4"/>
    </row>
    <row r="115" spans="1:26" s="1" customFormat="1" ht="18" customHeight="1">
      <c r="A115" s="13"/>
      <c r="B115" s="26"/>
      <c r="C115" s="49">
        <v>6</v>
      </c>
      <c r="D115" s="50"/>
      <c r="E115" s="51">
        <f t="shared" si="50"/>
      </c>
      <c r="F115" s="52">
        <f t="shared" si="49"/>
        <v>1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3"/>
      <c r="S115" s="8"/>
      <c r="T115" s="8"/>
      <c r="U115" s="8"/>
      <c r="V115" s="7"/>
      <c r="W115" s="15"/>
      <c r="X115" s="20"/>
      <c r="Y115" s="20"/>
      <c r="Z115" s="4"/>
    </row>
    <row r="116" spans="1:26" s="1" customFormat="1" ht="18" customHeight="1">
      <c r="A116" s="13"/>
      <c r="B116" s="26"/>
      <c r="C116" s="49">
        <v>7</v>
      </c>
      <c r="D116" s="50"/>
      <c r="E116" s="51">
        <f t="shared" si="50"/>
      </c>
      <c r="F116" s="52">
        <f t="shared" si="49"/>
        <v>1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3"/>
      <c r="S116" s="8"/>
      <c r="T116" s="8"/>
      <c r="U116" s="8"/>
      <c r="V116" s="7"/>
      <c r="W116" s="15"/>
      <c r="X116" s="20"/>
      <c r="Y116" s="3"/>
      <c r="Z116" s="4"/>
    </row>
    <row r="117" spans="1:26" s="1" customFormat="1" ht="18" customHeight="1">
      <c r="A117" s="13"/>
      <c r="B117" s="26"/>
      <c r="C117" s="49">
        <v>8</v>
      </c>
      <c r="D117" s="50"/>
      <c r="E117" s="51">
        <f t="shared" si="50"/>
      </c>
      <c r="F117" s="52">
        <f t="shared" si="49"/>
        <v>1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3"/>
      <c r="S117" s="8"/>
      <c r="T117" s="8"/>
      <c r="U117" s="8"/>
      <c r="V117" s="7"/>
      <c r="W117" s="15"/>
      <c r="X117" s="20"/>
      <c r="Y117" s="3"/>
      <c r="Z117" s="4"/>
    </row>
    <row r="118" spans="1:26" s="1" customFormat="1" ht="18" customHeight="1">
      <c r="A118" s="13"/>
      <c r="B118" s="26"/>
      <c r="C118" s="49">
        <v>9</v>
      </c>
      <c r="D118" s="50"/>
      <c r="E118" s="51">
        <f t="shared" si="50"/>
      </c>
      <c r="F118" s="52">
        <f t="shared" si="49"/>
        <v>1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3"/>
      <c r="S118" s="8"/>
      <c r="T118" s="8"/>
      <c r="U118" s="8"/>
      <c r="V118" s="7"/>
      <c r="W118" s="15"/>
      <c r="X118" s="20"/>
      <c r="Y118" s="3"/>
      <c r="Z118" s="4"/>
    </row>
    <row r="119" spans="1:26" s="1" customFormat="1" ht="18" customHeight="1">
      <c r="A119" s="13"/>
      <c r="B119" s="26"/>
      <c r="C119" s="49">
        <v>10</v>
      </c>
      <c r="D119" s="50"/>
      <c r="E119" s="51">
        <f t="shared" si="50"/>
      </c>
      <c r="F119" s="52">
        <f t="shared" si="49"/>
        <v>1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3"/>
      <c r="S119" s="8"/>
      <c r="T119" s="8"/>
      <c r="U119" s="8"/>
      <c r="V119" s="7"/>
      <c r="W119" s="15"/>
      <c r="X119" s="20"/>
      <c r="Y119" s="3"/>
      <c r="Z119" s="4"/>
    </row>
    <row r="120" spans="1:26" s="1" customFormat="1" ht="18" customHeight="1" thickBot="1">
      <c r="A120" s="13"/>
      <c r="B120" s="26"/>
      <c r="C120" s="53">
        <v>11</v>
      </c>
      <c r="D120" s="54"/>
      <c r="E120" s="55">
        <f t="shared" si="50"/>
      </c>
      <c r="F120" s="56">
        <f t="shared" si="49"/>
        <v>1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3"/>
      <c r="S120" s="8"/>
      <c r="T120" s="8"/>
      <c r="U120" s="8"/>
      <c r="V120" s="7"/>
      <c r="W120" s="15"/>
      <c r="X120" s="20"/>
      <c r="Y120" s="3"/>
      <c r="Z120" s="4"/>
    </row>
    <row r="121" spans="1:26" s="1" customFormat="1" ht="18" customHeight="1" thickBot="1">
      <c r="A121" s="13"/>
      <c r="B121" s="36"/>
      <c r="C121" s="45" t="s">
        <v>14</v>
      </c>
      <c r="D121" s="46"/>
      <c r="E121" s="47">
        <f>SUM(E109:E120)</f>
        <v>1</v>
      </c>
      <c r="F121" s="48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3"/>
      <c r="S121" s="8"/>
      <c r="T121" s="8"/>
      <c r="U121" s="8"/>
      <c r="V121" s="7"/>
      <c r="W121" s="15"/>
      <c r="X121" s="20"/>
      <c r="Y121" s="3"/>
      <c r="Z121" s="4"/>
    </row>
    <row r="122" spans="1:26" s="1" customFormat="1" ht="18" customHeight="1">
      <c r="A122" s="13"/>
      <c r="B122" s="37"/>
      <c r="C122" s="38"/>
      <c r="D122" s="38"/>
      <c r="E122" s="39"/>
      <c r="F122" s="3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3"/>
      <c r="S122" s="8"/>
      <c r="T122" s="8"/>
      <c r="U122" s="8"/>
      <c r="V122" s="7"/>
      <c r="W122" s="15"/>
      <c r="X122" s="20"/>
      <c r="Y122" s="3"/>
      <c r="Z122" s="4"/>
    </row>
    <row r="123" spans="1:26" s="1" customFormat="1" ht="18" customHeight="1" thickBot="1">
      <c r="A123" s="13"/>
      <c r="B123" s="30" t="s">
        <v>7</v>
      </c>
      <c r="C123" s="24"/>
      <c r="D123" s="18"/>
      <c r="E123" s="18"/>
      <c r="F123" s="18"/>
      <c r="G123" s="18"/>
      <c r="H123" s="18"/>
      <c r="I123" s="18"/>
      <c r="J123" s="18"/>
      <c r="K123" s="19"/>
      <c r="L123" s="19"/>
      <c r="M123" s="19"/>
      <c r="N123" s="19"/>
      <c r="O123" s="19"/>
      <c r="P123" s="19"/>
      <c r="Q123" s="19"/>
      <c r="R123" s="3"/>
      <c r="S123" s="8"/>
      <c r="T123" s="8"/>
      <c r="U123" s="8"/>
      <c r="V123" s="7"/>
      <c r="W123" s="15"/>
      <c r="X123" s="20"/>
      <c r="Y123" s="3"/>
      <c r="Z123" s="4"/>
    </row>
    <row r="124" spans="1:26" s="1" customFormat="1" ht="18" customHeight="1">
      <c r="A124" s="13"/>
      <c r="B124" s="9"/>
      <c r="C124" s="73" t="s">
        <v>12</v>
      </c>
      <c r="D124" s="74"/>
      <c r="E124" s="77" t="s">
        <v>37</v>
      </c>
      <c r="F124" s="78"/>
      <c r="G124" s="79" t="s">
        <v>9</v>
      </c>
      <c r="H124" s="80"/>
      <c r="I124" s="71" t="s">
        <v>8</v>
      </c>
      <c r="J124" s="72"/>
      <c r="K124" s="19"/>
      <c r="L124" s="19"/>
      <c r="M124" s="19"/>
      <c r="N124" s="19"/>
      <c r="O124" s="19"/>
      <c r="P124" s="19"/>
      <c r="Q124" s="19"/>
      <c r="R124" s="3"/>
      <c r="S124" s="8"/>
      <c r="T124" s="8"/>
      <c r="U124" s="8"/>
      <c r="V124" s="7"/>
      <c r="W124" s="15"/>
      <c r="X124" s="20"/>
      <c r="Y124" s="3"/>
      <c r="Z124" s="4"/>
    </row>
    <row r="125" spans="1:26" s="1" customFormat="1" ht="18" customHeight="1" thickBot="1">
      <c r="A125" s="13"/>
      <c r="B125" s="9"/>
      <c r="C125" s="75"/>
      <c r="D125" s="76"/>
      <c r="E125" s="81">
        <f>E106</f>
        <v>20</v>
      </c>
      <c r="F125" s="81"/>
      <c r="G125" s="69">
        <f>I125/E125</f>
        <v>0.85</v>
      </c>
      <c r="H125" s="82"/>
      <c r="I125" s="69">
        <f>E125-I106</f>
        <v>17</v>
      </c>
      <c r="J125" s="70"/>
      <c r="K125" s="19"/>
      <c r="L125" s="19"/>
      <c r="M125" s="19"/>
      <c r="N125" s="19"/>
      <c r="O125" s="19"/>
      <c r="P125" s="19"/>
      <c r="Q125" s="19"/>
      <c r="R125" s="3"/>
      <c r="S125" s="8"/>
      <c r="T125" s="8"/>
      <c r="U125" s="8"/>
      <c r="V125" s="7"/>
      <c r="W125" s="15"/>
      <c r="X125" s="20"/>
      <c r="Y125" s="3"/>
      <c r="Z125" s="4"/>
    </row>
    <row r="126" spans="1:26" s="1" customFormat="1" ht="18" customHeight="1">
      <c r="A126" s="13"/>
      <c r="B126" s="26"/>
      <c r="C126" s="61" t="s">
        <v>13</v>
      </c>
      <c r="D126" s="62"/>
      <c r="E126" s="67" t="s">
        <v>5</v>
      </c>
      <c r="F126" s="68"/>
      <c r="G126" s="35"/>
      <c r="H126" s="35"/>
      <c r="I126" s="35"/>
      <c r="J126" s="35"/>
      <c r="K126" s="19"/>
      <c r="L126" s="19"/>
      <c r="M126" s="19"/>
      <c r="N126" s="19"/>
      <c r="O126" s="19"/>
      <c r="P126" s="19"/>
      <c r="Q126" s="19"/>
      <c r="R126" s="3"/>
      <c r="S126" s="8"/>
      <c r="T126" s="8"/>
      <c r="U126" s="8"/>
      <c r="V126" s="7"/>
      <c r="W126" s="15"/>
      <c r="X126" s="20"/>
      <c r="Y126" s="3"/>
      <c r="Z126" s="4"/>
    </row>
    <row r="127" spans="1:26" s="1" customFormat="1" ht="18" customHeight="1" thickBot="1">
      <c r="A127" s="13"/>
      <c r="B127" s="26"/>
      <c r="C127" s="63"/>
      <c r="D127" s="64"/>
      <c r="E127" s="65">
        <v>3</v>
      </c>
      <c r="F127" s="66"/>
      <c r="G127" s="35"/>
      <c r="H127" s="35"/>
      <c r="I127" s="35"/>
      <c r="J127" s="35"/>
      <c r="K127" s="19"/>
      <c r="L127" s="19"/>
      <c r="M127" s="19"/>
      <c r="N127" s="19"/>
      <c r="O127" s="19"/>
      <c r="P127" s="19"/>
      <c r="Q127" s="19"/>
      <c r="R127" s="3"/>
      <c r="S127" s="8"/>
      <c r="T127" s="8"/>
      <c r="U127" s="8"/>
      <c r="V127" s="7"/>
      <c r="W127" s="15"/>
      <c r="X127" s="20"/>
      <c r="Y127" s="3"/>
      <c r="Z127" s="4"/>
    </row>
    <row r="128" spans="1:26" s="1" customFormat="1" ht="18" customHeight="1">
      <c r="A128" s="13"/>
      <c r="B128" s="26"/>
      <c r="C128" s="57">
        <v>0</v>
      </c>
      <c r="D128" s="58"/>
      <c r="E128" s="59">
        <f>IF(ISERROR(HYPGEOMDIST($C128,E$127,$E$125*$G$125,$E$125)),"",(HYPGEOMDIST($C128,E$127,$E$125*$G$125,$E$125)))</f>
        <v>0.0008771929824561404</v>
      </c>
      <c r="F128" s="60">
        <f aca="true" t="shared" si="51" ref="F128:F139">IF(ISERROR(HYPGEOMDIST($B128,F$20,$C$18*$D$18,$C$18)),"",(HYPGEOMDIST($B128,F$20,$C$18*$D$18,$C$18)))</f>
        <v>1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3"/>
      <c r="S128" s="8"/>
      <c r="T128" s="8"/>
      <c r="U128" s="8"/>
      <c r="V128" s="7"/>
      <c r="W128" s="15"/>
      <c r="X128" s="20"/>
      <c r="Y128" s="3"/>
      <c r="Z128" s="4"/>
    </row>
    <row r="129" spans="1:26" s="1" customFormat="1" ht="18" customHeight="1">
      <c r="A129" s="13"/>
      <c r="B129" s="26"/>
      <c r="C129" s="49">
        <v>1</v>
      </c>
      <c r="D129" s="50"/>
      <c r="E129" s="51">
        <f aca="true" t="shared" si="52" ref="E129:E139">IF(ISERROR(HYPGEOMDIST($C129,E$127,$E$125*$G$125,$E$125)),"",(HYPGEOMDIST($C129,E$127,$E$125*$G$125,$E$125)))</f>
        <v>0.04473684210526316</v>
      </c>
      <c r="F129" s="52">
        <f t="shared" si="51"/>
        <v>1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3"/>
      <c r="S129" s="8"/>
      <c r="T129" s="8"/>
      <c r="U129" s="8"/>
      <c r="V129" s="7"/>
      <c r="W129" s="15"/>
      <c r="X129" s="20"/>
      <c r="Y129" s="3"/>
      <c r="Z129" s="4"/>
    </row>
    <row r="130" spans="1:26" s="1" customFormat="1" ht="18" customHeight="1">
      <c r="A130" s="13"/>
      <c r="B130" s="26"/>
      <c r="C130" s="49">
        <v>2</v>
      </c>
      <c r="D130" s="50"/>
      <c r="E130" s="51">
        <f t="shared" si="52"/>
        <v>0.35789473684210527</v>
      </c>
      <c r="F130" s="52">
        <f t="shared" si="51"/>
        <v>1</v>
      </c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3"/>
      <c r="S130" s="8"/>
      <c r="T130" s="8"/>
      <c r="U130" s="8"/>
      <c r="V130" s="7"/>
      <c r="W130" s="15"/>
      <c r="X130" s="20"/>
      <c r="Y130" s="3"/>
      <c r="Z130" s="4"/>
    </row>
    <row r="131" spans="1:26" s="1" customFormat="1" ht="18" customHeight="1">
      <c r="A131" s="13"/>
      <c r="B131" s="26"/>
      <c r="C131" s="49">
        <v>3</v>
      </c>
      <c r="D131" s="50"/>
      <c r="E131" s="51">
        <f t="shared" si="52"/>
        <v>0.5964912280701754</v>
      </c>
      <c r="F131" s="52">
        <f t="shared" si="51"/>
        <v>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3"/>
      <c r="S131" s="8"/>
      <c r="T131" s="8"/>
      <c r="U131" s="8"/>
      <c r="V131" s="7"/>
      <c r="W131" s="15"/>
      <c r="X131" s="20"/>
      <c r="Y131" s="3"/>
      <c r="Z131" s="4"/>
    </row>
    <row r="132" spans="1:26" s="1" customFormat="1" ht="18" customHeight="1">
      <c r="A132" s="13"/>
      <c r="B132" s="26"/>
      <c r="C132" s="49">
        <v>4</v>
      </c>
      <c r="D132" s="50"/>
      <c r="E132" s="51">
        <f t="shared" si="52"/>
      </c>
      <c r="F132" s="52">
        <f t="shared" si="51"/>
        <v>1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3"/>
      <c r="S132" s="8"/>
      <c r="T132" s="8"/>
      <c r="U132" s="8"/>
      <c r="V132" s="7"/>
      <c r="W132" s="15"/>
      <c r="X132" s="20"/>
      <c r="Y132" s="3"/>
      <c r="Z132" s="4"/>
    </row>
    <row r="133" spans="1:26" s="1" customFormat="1" ht="18" customHeight="1">
      <c r="A133" s="13"/>
      <c r="B133" s="26"/>
      <c r="C133" s="49">
        <v>5</v>
      </c>
      <c r="D133" s="50"/>
      <c r="E133" s="51">
        <f t="shared" si="52"/>
      </c>
      <c r="F133" s="52">
        <f t="shared" si="51"/>
        <v>1</v>
      </c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3"/>
      <c r="S133" s="8"/>
      <c r="T133" s="8"/>
      <c r="U133" s="8"/>
      <c r="V133" s="7"/>
      <c r="W133" s="15"/>
      <c r="X133" s="20"/>
      <c r="Y133" s="3"/>
      <c r="Z133" s="4"/>
    </row>
    <row r="134" spans="1:26" s="1" customFormat="1" ht="18" customHeight="1">
      <c r="A134" s="13"/>
      <c r="B134" s="26"/>
      <c r="C134" s="49">
        <v>6</v>
      </c>
      <c r="D134" s="50"/>
      <c r="E134" s="51">
        <f t="shared" si="52"/>
      </c>
      <c r="F134" s="52">
        <f t="shared" si="51"/>
        <v>1</v>
      </c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3"/>
      <c r="S134" s="8"/>
      <c r="T134" s="8"/>
      <c r="U134" s="8"/>
      <c r="V134" s="7"/>
      <c r="W134" s="15"/>
      <c r="X134" s="20"/>
      <c r="Y134" s="3"/>
      <c r="Z134" s="4"/>
    </row>
    <row r="135" spans="1:26" s="1" customFormat="1" ht="18" customHeight="1">
      <c r="A135" s="13"/>
      <c r="B135" s="26"/>
      <c r="C135" s="49">
        <v>7</v>
      </c>
      <c r="D135" s="50"/>
      <c r="E135" s="51">
        <f t="shared" si="52"/>
      </c>
      <c r="F135" s="52">
        <f t="shared" si="51"/>
        <v>1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3"/>
      <c r="S135" s="8"/>
      <c r="T135" s="8"/>
      <c r="U135" s="8"/>
      <c r="V135" s="7"/>
      <c r="W135" s="15"/>
      <c r="X135" s="20"/>
      <c r="Y135" s="3"/>
      <c r="Z135" s="4"/>
    </row>
    <row r="136" spans="1:26" s="1" customFormat="1" ht="18" customHeight="1">
      <c r="A136" s="13"/>
      <c r="B136" s="26"/>
      <c r="C136" s="49">
        <v>8</v>
      </c>
      <c r="D136" s="50"/>
      <c r="E136" s="51">
        <f t="shared" si="52"/>
      </c>
      <c r="F136" s="52">
        <f t="shared" si="51"/>
        <v>1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3"/>
      <c r="S136" s="8"/>
      <c r="T136" s="8"/>
      <c r="U136" s="8"/>
      <c r="V136" s="7"/>
      <c r="W136" s="15"/>
      <c r="X136" s="20"/>
      <c r="Y136" s="3"/>
      <c r="Z136" s="4"/>
    </row>
    <row r="137" spans="1:26" s="1" customFormat="1" ht="18" customHeight="1">
      <c r="A137" s="13"/>
      <c r="B137" s="26"/>
      <c r="C137" s="49">
        <v>9</v>
      </c>
      <c r="D137" s="50"/>
      <c r="E137" s="51">
        <f t="shared" si="52"/>
      </c>
      <c r="F137" s="52">
        <f t="shared" si="51"/>
        <v>1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3"/>
      <c r="S137" s="8"/>
      <c r="T137" s="8"/>
      <c r="U137" s="8"/>
      <c r="V137" s="7"/>
      <c r="W137" s="15"/>
      <c r="X137" s="20"/>
      <c r="Y137" s="3"/>
      <c r="Z137" s="4"/>
    </row>
    <row r="138" spans="1:26" s="1" customFormat="1" ht="18" customHeight="1">
      <c r="A138" s="13"/>
      <c r="B138" s="26"/>
      <c r="C138" s="49">
        <v>10</v>
      </c>
      <c r="D138" s="50"/>
      <c r="E138" s="51">
        <f t="shared" si="52"/>
      </c>
      <c r="F138" s="52">
        <f t="shared" si="51"/>
        <v>1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3"/>
      <c r="S138" s="8"/>
      <c r="T138" s="8"/>
      <c r="U138" s="8"/>
      <c r="V138" s="7"/>
      <c r="W138" s="15"/>
      <c r="X138" s="20"/>
      <c r="Y138" s="3"/>
      <c r="Z138" s="4"/>
    </row>
    <row r="139" spans="1:26" s="1" customFormat="1" ht="18" customHeight="1" thickBot="1">
      <c r="A139" s="13"/>
      <c r="B139" s="26"/>
      <c r="C139" s="53">
        <v>11</v>
      </c>
      <c r="D139" s="54"/>
      <c r="E139" s="55">
        <f t="shared" si="52"/>
      </c>
      <c r="F139" s="56">
        <f t="shared" si="51"/>
        <v>1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3"/>
      <c r="S139" s="8"/>
      <c r="T139" s="8"/>
      <c r="U139" s="8"/>
      <c r="V139" s="7"/>
      <c r="W139" s="15"/>
      <c r="X139" s="20"/>
      <c r="Y139" s="3"/>
      <c r="Z139" s="4"/>
    </row>
    <row r="140" spans="1:26" s="1" customFormat="1" ht="18" customHeight="1" thickBot="1">
      <c r="A140" s="13"/>
      <c r="B140" s="36"/>
      <c r="C140" s="45" t="s">
        <v>14</v>
      </c>
      <c r="D140" s="46"/>
      <c r="E140" s="47">
        <f>SUM(E128:E139)</f>
        <v>1</v>
      </c>
      <c r="F140" s="48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3"/>
      <c r="S140" s="8"/>
      <c r="T140" s="8"/>
      <c r="U140" s="8"/>
      <c r="V140" s="7"/>
      <c r="W140" s="15"/>
      <c r="X140" s="20"/>
      <c r="Y140" s="3"/>
      <c r="Z140" s="4"/>
    </row>
    <row r="141" spans="1:26" s="1" customFormat="1" ht="18" customHeight="1">
      <c r="A141" s="13"/>
      <c r="B141" s="37"/>
      <c r="C141" s="38"/>
      <c r="D141" s="38"/>
      <c r="E141" s="39"/>
      <c r="F141" s="3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3"/>
      <c r="S141" s="8"/>
      <c r="T141" s="8"/>
      <c r="U141" s="8"/>
      <c r="V141" s="7"/>
      <c r="W141" s="15"/>
      <c r="X141" s="20"/>
      <c r="Y141" s="3"/>
      <c r="Z141" s="4"/>
    </row>
    <row r="142" spans="1:26" s="1" customFormat="1" ht="18" customHeight="1">
      <c r="A142" s="13"/>
      <c r="B142" s="37"/>
      <c r="C142" s="38"/>
      <c r="D142" s="38"/>
      <c r="E142" s="39"/>
      <c r="F142" s="3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3"/>
      <c r="S142" s="8"/>
      <c r="T142" s="8"/>
      <c r="U142" s="8"/>
      <c r="V142" s="7"/>
      <c r="W142" s="15"/>
      <c r="X142" s="20"/>
      <c r="Y142" s="3"/>
      <c r="Z142" s="4"/>
    </row>
    <row r="143" spans="1:26" s="1" customFormat="1" ht="18" customHeight="1">
      <c r="A143" s="13"/>
      <c r="B143" s="37"/>
      <c r="C143" s="38"/>
      <c r="D143" s="38"/>
      <c r="E143" s="39"/>
      <c r="F143" s="3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3"/>
      <c r="S143" s="8"/>
      <c r="T143" s="8"/>
      <c r="U143" s="8"/>
      <c r="V143" s="7"/>
      <c r="W143" s="15"/>
      <c r="X143" s="20"/>
      <c r="Y143" s="3"/>
      <c r="Z143" s="4"/>
    </row>
    <row r="144" spans="1:26" s="1" customFormat="1" ht="18" customHeight="1">
      <c r="A144" s="13"/>
      <c r="B144" s="37"/>
      <c r="C144" s="38"/>
      <c r="D144" s="38"/>
      <c r="E144" s="39"/>
      <c r="F144" s="3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3"/>
      <c r="S144" s="8"/>
      <c r="T144" s="8"/>
      <c r="U144" s="8"/>
      <c r="V144" s="7"/>
      <c r="W144" s="15"/>
      <c r="X144" s="20"/>
      <c r="Y144" s="3"/>
      <c r="Z144" s="4"/>
    </row>
    <row r="145" spans="1:26" s="1" customFormat="1" ht="18" customHeight="1">
      <c r="A145" s="13"/>
      <c r="B145" s="21"/>
      <c r="C145" s="21"/>
      <c r="D145" s="21"/>
      <c r="R145" s="3"/>
      <c r="S145" s="3"/>
      <c r="T145" s="3"/>
      <c r="U145" s="3"/>
      <c r="V145" s="2"/>
      <c r="W145" s="6"/>
      <c r="X145" s="3"/>
      <c r="Y145" s="3"/>
      <c r="Z145" s="4"/>
    </row>
    <row r="146" spans="1:26" ht="10.5" customHeight="1" thickBot="1">
      <c r="A146" s="34"/>
      <c r="B146" s="31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11"/>
    </row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</sheetData>
  <mergeCells count="754">
    <mergeCell ref="Y52:Z52"/>
    <mergeCell ref="Y3:Z3"/>
    <mergeCell ref="B24:B34"/>
    <mergeCell ref="C7:D8"/>
    <mergeCell ref="C9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7:F7"/>
    <mergeCell ref="E8:F8"/>
    <mergeCell ref="E12:F12"/>
    <mergeCell ref="E13:F13"/>
    <mergeCell ref="E14:F14"/>
    <mergeCell ref="E15:F15"/>
    <mergeCell ref="E16:F16"/>
    <mergeCell ref="G7:H7"/>
    <mergeCell ref="G8:H8"/>
    <mergeCell ref="E10:F10"/>
    <mergeCell ref="E11:F11"/>
    <mergeCell ref="G11:H11"/>
    <mergeCell ref="G10:H10"/>
    <mergeCell ref="E9:X9"/>
    <mergeCell ref="M10:N10"/>
    <mergeCell ref="O10:P10"/>
    <mergeCell ref="Q10:R10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I10:J10"/>
    <mergeCell ref="K10:L10"/>
    <mergeCell ref="G13:H13"/>
    <mergeCell ref="G14:H14"/>
    <mergeCell ref="G15:H15"/>
    <mergeCell ref="G16:H16"/>
    <mergeCell ref="G17:H17"/>
    <mergeCell ref="G18:H18"/>
    <mergeCell ref="G12:H12"/>
    <mergeCell ref="I11:J11"/>
    <mergeCell ref="I12:J12"/>
    <mergeCell ref="M11:N11"/>
    <mergeCell ref="M12:N12"/>
    <mergeCell ref="Q11:R11"/>
    <mergeCell ref="Q12:R12"/>
    <mergeCell ref="G19:H19"/>
    <mergeCell ref="G20:H20"/>
    <mergeCell ref="K19:L19"/>
    <mergeCell ref="K20:L20"/>
    <mergeCell ref="O15:P15"/>
    <mergeCell ref="O16:P16"/>
    <mergeCell ref="O17:P17"/>
    <mergeCell ref="O18:P18"/>
    <mergeCell ref="G21:H21"/>
    <mergeCell ref="G22:H2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K11:L11"/>
    <mergeCell ref="K12:L12"/>
    <mergeCell ref="K13:L13"/>
    <mergeCell ref="K14:L14"/>
    <mergeCell ref="K15:L15"/>
    <mergeCell ref="K16:L16"/>
    <mergeCell ref="K17:L17"/>
    <mergeCell ref="K18:L18"/>
    <mergeCell ref="K21:L21"/>
    <mergeCell ref="K22:L22"/>
    <mergeCell ref="M13:N13"/>
    <mergeCell ref="M14:N14"/>
    <mergeCell ref="M15:N15"/>
    <mergeCell ref="M16:N16"/>
    <mergeCell ref="M17:N17"/>
    <mergeCell ref="M18:N18"/>
    <mergeCell ref="M19:N19"/>
    <mergeCell ref="M20:N20"/>
    <mergeCell ref="O11:P11"/>
    <mergeCell ref="O12:P12"/>
    <mergeCell ref="O13:P13"/>
    <mergeCell ref="O14:P14"/>
    <mergeCell ref="O19:P19"/>
    <mergeCell ref="O20:P20"/>
    <mergeCell ref="O21:P21"/>
    <mergeCell ref="O22:P2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G23:H23"/>
    <mergeCell ref="I23:J23"/>
    <mergeCell ref="K23:L23"/>
    <mergeCell ref="M23:N23"/>
    <mergeCell ref="O23:P23"/>
    <mergeCell ref="Q23:R23"/>
    <mergeCell ref="M21:N21"/>
    <mergeCell ref="M22:N22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I24:J24"/>
    <mergeCell ref="I25:J25"/>
    <mergeCell ref="I26:J26"/>
    <mergeCell ref="I27:J27"/>
    <mergeCell ref="I28:J28"/>
    <mergeCell ref="I29:J29"/>
    <mergeCell ref="I30:J30"/>
    <mergeCell ref="K24:L24"/>
    <mergeCell ref="M24:N24"/>
    <mergeCell ref="O24:P24"/>
    <mergeCell ref="Q24:R24"/>
    <mergeCell ref="K25:L25"/>
    <mergeCell ref="M25:N25"/>
    <mergeCell ref="O25:P25"/>
    <mergeCell ref="Q25:R25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  <mergeCell ref="K29:L29"/>
    <mergeCell ref="M29:N29"/>
    <mergeCell ref="O29:P29"/>
    <mergeCell ref="Q29:R29"/>
    <mergeCell ref="K30:L30"/>
    <mergeCell ref="M30:N30"/>
    <mergeCell ref="O30:P30"/>
    <mergeCell ref="Q30:R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S10:T10"/>
    <mergeCell ref="U10:V10"/>
    <mergeCell ref="W10:X10"/>
    <mergeCell ref="S11:T11"/>
    <mergeCell ref="U11:V11"/>
    <mergeCell ref="W11:X11"/>
    <mergeCell ref="S12:T12"/>
    <mergeCell ref="U12:V12"/>
    <mergeCell ref="W12:X12"/>
    <mergeCell ref="S13:T13"/>
    <mergeCell ref="U13:V13"/>
    <mergeCell ref="W13:X13"/>
    <mergeCell ref="S14:T14"/>
    <mergeCell ref="U14:V14"/>
    <mergeCell ref="W14:X14"/>
    <mergeCell ref="S15:T15"/>
    <mergeCell ref="U15:V15"/>
    <mergeCell ref="W15:X15"/>
    <mergeCell ref="S16:T16"/>
    <mergeCell ref="U16:V16"/>
    <mergeCell ref="W16:X16"/>
    <mergeCell ref="S17:T17"/>
    <mergeCell ref="U17:V17"/>
    <mergeCell ref="W17:X17"/>
    <mergeCell ref="S18:T18"/>
    <mergeCell ref="U18:V18"/>
    <mergeCell ref="W18:X18"/>
    <mergeCell ref="S19:T19"/>
    <mergeCell ref="U19:V19"/>
    <mergeCell ref="W19:X19"/>
    <mergeCell ref="S20:T20"/>
    <mergeCell ref="U20:V20"/>
    <mergeCell ref="W20:X20"/>
    <mergeCell ref="S21:T21"/>
    <mergeCell ref="U21:V21"/>
    <mergeCell ref="W21:X21"/>
    <mergeCell ref="S22:T22"/>
    <mergeCell ref="U22:V22"/>
    <mergeCell ref="W22:X22"/>
    <mergeCell ref="S23:T23"/>
    <mergeCell ref="U23:V23"/>
    <mergeCell ref="W23:X23"/>
    <mergeCell ref="S24:T24"/>
    <mergeCell ref="U24:V24"/>
    <mergeCell ref="W24:X24"/>
    <mergeCell ref="S25:T25"/>
    <mergeCell ref="U25:V25"/>
    <mergeCell ref="W25:X25"/>
    <mergeCell ref="S26:T26"/>
    <mergeCell ref="U26:V26"/>
    <mergeCell ref="W26:X26"/>
    <mergeCell ref="S27:T27"/>
    <mergeCell ref="U27:V27"/>
    <mergeCell ref="W27:X27"/>
    <mergeCell ref="S33:T33"/>
    <mergeCell ref="U33:V33"/>
    <mergeCell ref="W33:X33"/>
    <mergeCell ref="S30:T30"/>
    <mergeCell ref="U30:V30"/>
    <mergeCell ref="W30:X30"/>
    <mergeCell ref="S31:T31"/>
    <mergeCell ref="U31:V31"/>
    <mergeCell ref="W31:X31"/>
    <mergeCell ref="S32:T32"/>
    <mergeCell ref="U32:V32"/>
    <mergeCell ref="W32:X32"/>
    <mergeCell ref="S28:T28"/>
    <mergeCell ref="U28:V28"/>
    <mergeCell ref="W28:X28"/>
    <mergeCell ref="S29:T29"/>
    <mergeCell ref="U29:V29"/>
    <mergeCell ref="W29:X29"/>
    <mergeCell ref="C56:D57"/>
    <mergeCell ref="E56:F56"/>
    <mergeCell ref="I56:J56"/>
    <mergeCell ref="E57:F57"/>
    <mergeCell ref="I57:J57"/>
    <mergeCell ref="G56:H56"/>
    <mergeCell ref="G57:H57"/>
    <mergeCell ref="T40:V40"/>
    <mergeCell ref="T41:V41"/>
    <mergeCell ref="J4:R4"/>
    <mergeCell ref="J53:R53"/>
    <mergeCell ref="U36:Y36"/>
    <mergeCell ref="U38:Y38"/>
    <mergeCell ref="U37:Y37"/>
    <mergeCell ref="S34:T34"/>
    <mergeCell ref="U34:V34"/>
    <mergeCell ref="W34:X34"/>
    <mergeCell ref="C58:D59"/>
    <mergeCell ref="E58:X58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B73:B8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O83:P83"/>
    <mergeCell ref="Q83:R83"/>
    <mergeCell ref="C83:D83"/>
    <mergeCell ref="E83:F83"/>
    <mergeCell ref="G83:H83"/>
    <mergeCell ref="I83:J83"/>
    <mergeCell ref="S83:T83"/>
    <mergeCell ref="U83:V83"/>
    <mergeCell ref="W83:X83"/>
    <mergeCell ref="C86:D87"/>
    <mergeCell ref="E86:F86"/>
    <mergeCell ref="G86:H86"/>
    <mergeCell ref="E87:F87"/>
    <mergeCell ref="G87:H87"/>
    <mergeCell ref="K83:L83"/>
    <mergeCell ref="M83:N83"/>
    <mergeCell ref="C88:D89"/>
    <mergeCell ref="E88:X88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C97:D97"/>
    <mergeCell ref="E97:F97"/>
    <mergeCell ref="G97:H97"/>
    <mergeCell ref="I97:J97"/>
    <mergeCell ref="K97:L97"/>
    <mergeCell ref="M97:N97"/>
    <mergeCell ref="O97:P97"/>
    <mergeCell ref="Q97:R97"/>
    <mergeCell ref="I106:J106"/>
    <mergeCell ref="S97:T97"/>
    <mergeCell ref="U97:V97"/>
    <mergeCell ref="W97:X97"/>
    <mergeCell ref="C107:D108"/>
    <mergeCell ref="E108:F108"/>
    <mergeCell ref="Y101:Z101"/>
    <mergeCell ref="J102:R102"/>
    <mergeCell ref="C105:D106"/>
    <mergeCell ref="E105:F105"/>
    <mergeCell ref="G105:H105"/>
    <mergeCell ref="I105:J105"/>
    <mergeCell ref="E106:F106"/>
    <mergeCell ref="G106:H106"/>
    <mergeCell ref="C110:D110"/>
    <mergeCell ref="E110:F110"/>
    <mergeCell ref="C109:D109"/>
    <mergeCell ref="E109:F109"/>
    <mergeCell ref="C112:D112"/>
    <mergeCell ref="E112:F112"/>
    <mergeCell ref="C111:D111"/>
    <mergeCell ref="E111:F111"/>
    <mergeCell ref="C114:D114"/>
    <mergeCell ref="E114:F114"/>
    <mergeCell ref="C113:D113"/>
    <mergeCell ref="E113:F113"/>
    <mergeCell ref="C116:D116"/>
    <mergeCell ref="E116:F116"/>
    <mergeCell ref="C115:D115"/>
    <mergeCell ref="E115:F115"/>
    <mergeCell ref="C118:D118"/>
    <mergeCell ref="E118:F118"/>
    <mergeCell ref="C117:D117"/>
    <mergeCell ref="E117:F117"/>
    <mergeCell ref="C120:D120"/>
    <mergeCell ref="E120:F120"/>
    <mergeCell ref="C119:D119"/>
    <mergeCell ref="E119:F119"/>
    <mergeCell ref="I125:J125"/>
    <mergeCell ref="I124:J124"/>
    <mergeCell ref="C121:D121"/>
    <mergeCell ref="E121:F121"/>
    <mergeCell ref="C124:D125"/>
    <mergeCell ref="E124:F124"/>
    <mergeCell ref="G124:H124"/>
    <mergeCell ref="E125:F125"/>
    <mergeCell ref="G125:H125"/>
    <mergeCell ref="C128:D128"/>
    <mergeCell ref="E128:F128"/>
    <mergeCell ref="C126:D127"/>
    <mergeCell ref="E127:F127"/>
    <mergeCell ref="E126:F126"/>
    <mergeCell ref="C130:D130"/>
    <mergeCell ref="E130:F130"/>
    <mergeCell ref="C129:D129"/>
    <mergeCell ref="E129:F129"/>
    <mergeCell ref="E133:F133"/>
    <mergeCell ref="C132:D132"/>
    <mergeCell ref="E132:F132"/>
    <mergeCell ref="C131:D131"/>
    <mergeCell ref="E131:F131"/>
    <mergeCell ref="E107:F107"/>
    <mergeCell ref="C136:D136"/>
    <mergeCell ref="E136:F136"/>
    <mergeCell ref="C137:D137"/>
    <mergeCell ref="E137:F137"/>
    <mergeCell ref="C135:D135"/>
    <mergeCell ref="E135:F135"/>
    <mergeCell ref="C134:D134"/>
    <mergeCell ref="E134:F134"/>
    <mergeCell ref="C133:D133"/>
    <mergeCell ref="C140:D140"/>
    <mergeCell ref="E140:F140"/>
    <mergeCell ref="C138:D138"/>
    <mergeCell ref="E138:F138"/>
    <mergeCell ref="C139:D139"/>
    <mergeCell ref="E139:F139"/>
  </mergeCells>
  <printOptions/>
  <pageMargins left="0.68" right="0.1968503937007874" top="0.27" bottom="0.2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2001-04-09T05:38:15Z</cp:lastPrinted>
  <dcterms:created xsi:type="dcterms:W3CDTF">1998-05-06T14:22:11Z</dcterms:created>
  <dcterms:modified xsi:type="dcterms:W3CDTF">2007-04-10T00:48:21Z</dcterms:modified>
  <cp:category/>
  <cp:version/>
  <cp:contentType/>
  <cp:contentStatus/>
</cp:coreProperties>
</file>