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35" tabRatio="731" activeTab="0"/>
  </bookViews>
  <sheets>
    <sheet name="35" sheetId="1" r:id="rId1"/>
  </sheets>
  <definedNames/>
  <calcPr fullCalcOnLoad="1"/>
</workbook>
</file>

<file path=xl/sharedStrings.xml><?xml version="1.0" encoding="utf-8"?>
<sst xmlns="http://schemas.openxmlformats.org/spreadsheetml/2006/main" count="79" uniqueCount="71">
  <si>
    <t>1/1</t>
  </si>
  <si>
    <t>記号</t>
  </si>
  <si>
    <t>データ入力欄</t>
  </si>
  <si>
    <t>有意水準α</t>
  </si>
  <si>
    <t>検定結果の表</t>
  </si>
  <si>
    <t>項　目</t>
  </si>
  <si>
    <t>推定結果の表</t>
  </si>
  <si>
    <t>信頼率９５％</t>
  </si>
  <si>
    <t>信頼率９９％</t>
  </si>
  <si>
    <t>推定の結果(信頼区間)</t>
  </si>
  <si>
    <t>データ入力欄の</t>
  </si>
  <si>
    <t>このシート使用時</t>
  </si>
  <si>
    <t>を入力して下さい。</t>
  </si>
  <si>
    <t>No.</t>
  </si>
  <si>
    <t>①</t>
  </si>
  <si>
    <t>③</t>
  </si>
  <si>
    <t>はクリアしてデータ</t>
  </si>
  <si>
    <t>④</t>
  </si>
  <si>
    <t>⑤</t>
  </si>
  <si>
    <t>⑥</t>
  </si>
  <si>
    <t>⑯</t>
  </si>
  <si>
    <t>①</t>
  </si>
  <si>
    <t>②</t>
  </si>
  <si>
    <t>③</t>
  </si>
  <si>
    <t>判　　定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</si>
  <si>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</si>
  <si>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</si>
  <si>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</si>
  <si>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</si>
  <si>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</si>
  <si>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</si>
  <si>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</si>
  <si>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</si>
  <si>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</si>
  <si>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⑰</t>
  </si>
  <si>
    <t>⑱</t>
  </si>
  <si>
    <t>⑲</t>
  </si>
  <si>
    <t>⑳</t>
  </si>
  <si>
    <t>データは例であり､</t>
  </si>
  <si>
    <t>②</t>
  </si>
  <si>
    <t>母不良率の検定・推定</t>
  </si>
  <si>
    <t>ﾃﾞｰﾀ数</t>
  </si>
  <si>
    <t>不良数</t>
  </si>
  <si>
    <r>
      <t>データ数</t>
    </r>
    <r>
      <rPr>
        <sz val="14"/>
        <rFont val="ＭＳ Ｐゴシック"/>
        <family val="3"/>
      </rPr>
      <t>n</t>
    </r>
  </si>
  <si>
    <r>
      <t xml:space="preserve">不良数 </t>
    </r>
    <r>
      <rPr>
        <sz val="14"/>
        <rFont val="ＭＳ Ｐゴシック"/>
        <family val="3"/>
      </rPr>
      <t>ｒ</t>
    </r>
  </si>
  <si>
    <r>
      <t xml:space="preserve">不良率 </t>
    </r>
    <r>
      <rPr>
        <sz val="14"/>
        <rFont val="ＭＳ Ｐゴシック"/>
        <family val="3"/>
      </rPr>
      <t>p</t>
    </r>
  </si>
  <si>
    <r>
      <t xml:space="preserve">母不良率 </t>
    </r>
    <r>
      <rPr>
        <sz val="14"/>
        <rFont val="ＭＳ Ｐゴシック"/>
        <family val="3"/>
      </rPr>
      <t>p</t>
    </r>
    <r>
      <rPr>
        <vertAlign val="subscript"/>
        <sz val="10"/>
        <rFont val="ＭＳ Ｐゴシック"/>
        <family val="3"/>
      </rPr>
      <t>0</t>
    </r>
  </si>
  <si>
    <r>
      <t>F</t>
    </r>
    <r>
      <rPr>
        <vertAlign val="subscript"/>
        <sz val="12"/>
        <rFont val="ＭＳ Ｐゴシック"/>
        <family val="3"/>
      </rPr>
      <t>0</t>
    </r>
    <r>
      <rPr>
        <sz val="11"/>
        <rFont val="ＭＳ Ｐゴシック"/>
        <family val="3"/>
      </rPr>
      <t>(φ</t>
    </r>
    <r>
      <rPr>
        <vertAlign val="subscript"/>
        <sz val="10"/>
        <rFont val="ＭＳ Ｐゴシック"/>
        <family val="3"/>
      </rPr>
      <t>１</t>
    </r>
    <r>
      <rPr>
        <sz val="11"/>
        <rFont val="ＭＳ Ｐゴシック"/>
        <family val="3"/>
      </rPr>
      <t>，φ</t>
    </r>
    <r>
      <rPr>
        <vertAlign val="subscript"/>
        <sz val="10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</si>
  <si>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F</t>
    </r>
    <r>
      <rPr>
        <vertAlign val="subscript"/>
        <sz val="12"/>
        <rFont val="ＭＳ Ｐゴシック"/>
        <family val="3"/>
      </rPr>
      <t>0</t>
    </r>
    <r>
      <rPr>
        <sz val="11"/>
        <rFont val="ＭＳ Ｐゴシック"/>
        <family val="3"/>
      </rPr>
      <t>(φ</t>
    </r>
    <r>
      <rPr>
        <vertAlign val="subscript"/>
        <sz val="10"/>
        <rFont val="ＭＳ Ｐゴシック"/>
        <family val="3"/>
      </rPr>
      <t>3</t>
    </r>
    <r>
      <rPr>
        <sz val="11"/>
        <rFont val="ＭＳ Ｐゴシック"/>
        <family val="3"/>
      </rPr>
      <t>，φ</t>
    </r>
    <r>
      <rPr>
        <vertAlign val="subscript"/>
        <sz val="10"/>
        <rFont val="ＭＳ Ｐゴシック"/>
        <family val="3"/>
      </rPr>
      <t>4</t>
    </r>
    <r>
      <rPr>
        <sz val="10"/>
        <rFont val="ＭＳ Ｐゴシック"/>
        <family val="3"/>
      </rPr>
      <t>)</t>
    </r>
  </si>
  <si>
    <t>～</t>
  </si>
  <si>
    <t>計算値</t>
  </si>
  <si>
    <t>方　　法</t>
  </si>
  <si>
    <t>F分布による方法</t>
  </si>
  <si>
    <r>
      <t>自由度</t>
    </r>
    <r>
      <rPr>
        <sz val="12"/>
        <rFont val="ＭＳ Ｐゴシック"/>
        <family val="3"/>
      </rPr>
      <t>φ</t>
    </r>
    <r>
      <rPr>
        <vertAlign val="subscript"/>
        <sz val="12"/>
        <rFont val="ＭＳ Ｐゴシック"/>
        <family val="3"/>
      </rPr>
      <t>1</t>
    </r>
  </si>
  <si>
    <r>
      <t>自由度</t>
    </r>
    <r>
      <rPr>
        <sz val="12"/>
        <rFont val="ＭＳ Ｐゴシック"/>
        <family val="3"/>
      </rPr>
      <t>φ</t>
    </r>
    <r>
      <rPr>
        <vertAlign val="subscript"/>
        <sz val="12"/>
        <rFont val="ＭＳ Ｐゴシック"/>
        <family val="3"/>
      </rPr>
      <t>2</t>
    </r>
  </si>
  <si>
    <r>
      <t>自由度</t>
    </r>
    <r>
      <rPr>
        <sz val="12"/>
        <rFont val="ＭＳ Ｐゴシック"/>
        <family val="3"/>
      </rPr>
      <t>φ</t>
    </r>
    <r>
      <rPr>
        <vertAlign val="subscript"/>
        <sz val="12"/>
        <rFont val="ＭＳ Ｐゴシック"/>
        <family val="3"/>
      </rPr>
      <t>3</t>
    </r>
  </si>
  <si>
    <r>
      <t>自由度</t>
    </r>
    <r>
      <rPr>
        <sz val="12"/>
        <rFont val="ＭＳ Ｐゴシック"/>
        <family val="3"/>
      </rPr>
      <t>φ</t>
    </r>
    <r>
      <rPr>
        <vertAlign val="subscript"/>
        <sz val="12"/>
        <rFont val="ＭＳ Ｐゴシック"/>
        <family val="3"/>
      </rPr>
      <t>4</t>
    </r>
  </si>
  <si>
    <t>注)</t>
  </si>
  <si>
    <t>⑯、⑰の項目の記号は両側の場合を示し、片側はα/2がαとなる。</t>
  </si>
  <si>
    <r>
      <t>F</t>
    </r>
    <r>
      <rPr>
        <vertAlign val="subscript"/>
        <sz val="12"/>
        <rFont val="ＭＳ Ｐゴシック"/>
        <family val="3"/>
      </rPr>
      <t>1</t>
    </r>
    <r>
      <rPr>
        <sz val="11"/>
        <rFont val="ＭＳ Ｐゴシック"/>
        <family val="3"/>
      </rPr>
      <t>(φ</t>
    </r>
    <r>
      <rPr>
        <vertAlign val="subscript"/>
        <sz val="10"/>
        <rFont val="ＭＳ Ｐゴシック"/>
        <family val="3"/>
      </rPr>
      <t>１</t>
    </r>
    <r>
      <rPr>
        <sz val="11"/>
        <rFont val="ＭＳ Ｐゴシック"/>
        <family val="3"/>
      </rPr>
      <t>，φ</t>
    </r>
    <r>
      <rPr>
        <vertAlign val="subscript"/>
        <sz val="10"/>
        <rFont val="ＭＳ Ｐゴシック"/>
        <family val="3"/>
      </rPr>
      <t>2</t>
    </r>
    <r>
      <rPr>
        <sz val="11"/>
        <rFont val="ＭＳ Ｐゴシック"/>
        <family val="3"/>
      </rPr>
      <t>:α/2)</t>
    </r>
  </si>
  <si>
    <r>
      <t>F</t>
    </r>
    <r>
      <rPr>
        <vertAlign val="subscript"/>
        <sz val="12"/>
        <rFont val="ＭＳ Ｐゴシック"/>
        <family val="3"/>
      </rPr>
      <t>2</t>
    </r>
    <r>
      <rPr>
        <sz val="11"/>
        <rFont val="ＭＳ Ｐゴシック"/>
        <family val="3"/>
      </rPr>
      <t>(φ</t>
    </r>
    <r>
      <rPr>
        <vertAlign val="subscript"/>
        <sz val="10"/>
        <rFont val="ＭＳ Ｐゴシック"/>
        <family val="3"/>
      </rPr>
      <t>3</t>
    </r>
    <r>
      <rPr>
        <sz val="11"/>
        <rFont val="ＭＳ Ｐゴシック"/>
        <family val="3"/>
      </rPr>
      <t>，φ</t>
    </r>
    <r>
      <rPr>
        <vertAlign val="subscript"/>
        <sz val="10"/>
        <rFont val="ＭＳ Ｐゴシック"/>
        <family val="3"/>
      </rPr>
      <t>4</t>
    </r>
    <r>
      <rPr>
        <sz val="11"/>
        <rFont val="ＭＳ Ｐゴシック"/>
        <family val="3"/>
      </rPr>
      <t>:α/2)</t>
    </r>
  </si>
  <si>
    <r>
      <t>p&lt;P</t>
    </r>
    <r>
      <rPr>
        <vertAlign val="subscript"/>
        <sz val="12"/>
        <color indexed="10"/>
        <rFont val="ＭＳ Ｐゴシック"/>
        <family val="3"/>
      </rPr>
      <t>0</t>
    </r>
    <r>
      <rPr>
        <sz val="11"/>
        <color indexed="10"/>
        <rFont val="ＭＳ Ｐゴシック"/>
        <family val="3"/>
      </rPr>
      <t>の時</t>
    </r>
  </si>
  <si>
    <r>
      <t>p&gt;P</t>
    </r>
    <r>
      <rPr>
        <vertAlign val="subscript"/>
        <sz val="12"/>
        <color indexed="10"/>
        <rFont val="ＭＳ Ｐゴシック"/>
        <family val="3"/>
      </rPr>
      <t>0</t>
    </r>
    <r>
      <rPr>
        <sz val="11"/>
        <color indexed="10"/>
        <rFont val="ＭＳ Ｐゴシック"/>
        <family val="3"/>
      </rPr>
      <t>の時</t>
    </r>
  </si>
  <si>
    <r>
      <t>p&lt;P</t>
    </r>
    <r>
      <rPr>
        <vertAlign val="subscript"/>
        <sz val="12"/>
        <color indexed="10"/>
        <rFont val="ＭＳ Ｐゴシック"/>
        <family val="3"/>
      </rPr>
      <t>0</t>
    </r>
    <r>
      <rPr>
        <sz val="12"/>
        <color indexed="10"/>
        <rFont val="ＭＳ Ｐゴシック"/>
        <family val="3"/>
      </rPr>
      <t>の時</t>
    </r>
  </si>
  <si>
    <r>
      <t>p&gt;P</t>
    </r>
    <r>
      <rPr>
        <vertAlign val="subscript"/>
        <sz val="12"/>
        <color indexed="10"/>
        <rFont val="ＭＳ Ｐゴシック"/>
        <family val="3"/>
      </rPr>
      <t>0</t>
    </r>
    <r>
      <rPr>
        <sz val="12"/>
        <color indexed="10"/>
        <rFont val="ＭＳ Ｐゴシック"/>
        <family val="3"/>
      </rPr>
      <t>の時</t>
    </r>
  </si>
  <si>
    <t>は</t>
  </si>
  <si>
    <r>
      <t>F</t>
    </r>
    <r>
      <rPr>
        <vertAlign val="subscript"/>
        <sz val="9"/>
        <rFont val="ＭＳ Ｐゴシック"/>
        <family val="3"/>
      </rPr>
      <t>1</t>
    </r>
    <r>
      <rPr>
        <sz val="9"/>
        <rFont val="ＭＳ Ｐゴシック"/>
        <family val="3"/>
      </rPr>
      <t>(φ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，φ</t>
    </r>
    <r>
      <rPr>
        <vertAlign val="subscript"/>
        <sz val="9"/>
        <rFont val="ＭＳ Ｐゴシック"/>
        <family val="3"/>
      </rPr>
      <t>１</t>
    </r>
    <r>
      <rPr>
        <sz val="9"/>
        <rFont val="ＭＳ Ｐゴシック"/>
        <family val="3"/>
      </rPr>
      <t>:α)</t>
    </r>
  </si>
  <si>
    <r>
      <t>F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(φ</t>
    </r>
    <r>
      <rPr>
        <vertAlign val="subscript"/>
        <sz val="9"/>
        <rFont val="ＭＳ Ｐゴシック"/>
        <family val="3"/>
      </rPr>
      <t>4</t>
    </r>
    <r>
      <rPr>
        <sz val="9"/>
        <rFont val="ＭＳ Ｐゴシック"/>
        <family val="3"/>
      </rPr>
      <t>，φ</t>
    </r>
    <r>
      <rPr>
        <vertAlign val="subscript"/>
        <sz val="9"/>
        <rFont val="ＭＳ Ｐゴシック"/>
        <family val="3"/>
      </rPr>
      <t>3</t>
    </r>
    <r>
      <rPr>
        <sz val="9"/>
        <rFont val="ＭＳ Ｐゴシック"/>
        <family val="3"/>
      </rPr>
      <t>:α)</t>
    </r>
  </si>
  <si>
    <r>
      <t>⑯：⑱</t>
    </r>
    <r>
      <rPr>
        <sz val="12"/>
        <color indexed="10"/>
        <rFont val="ＭＳ Ｐゴシック"/>
        <family val="3"/>
      </rPr>
      <t>(p&lt;P</t>
    </r>
    <r>
      <rPr>
        <vertAlign val="subscript"/>
        <sz val="12"/>
        <color indexed="10"/>
        <rFont val="ＭＳ Ｐゴシック"/>
        <family val="3"/>
      </rPr>
      <t>0</t>
    </r>
    <r>
      <rPr>
        <sz val="12"/>
        <color indexed="10"/>
        <rFont val="ＭＳ Ｐゴシック"/>
        <family val="3"/>
      </rPr>
      <t>)</t>
    </r>
  </si>
  <si>
    <r>
      <t>⑰：⑲</t>
    </r>
    <r>
      <rPr>
        <sz val="12"/>
        <color indexed="10"/>
        <rFont val="ＭＳ Ｐゴシック"/>
        <family val="3"/>
      </rPr>
      <t>(p&gt;P</t>
    </r>
    <r>
      <rPr>
        <vertAlign val="subscript"/>
        <sz val="12"/>
        <color indexed="10"/>
        <rFont val="ＭＳ Ｐゴシック"/>
        <family val="3"/>
      </rPr>
      <t>0</t>
    </r>
    <r>
      <rPr>
        <sz val="12"/>
        <color indexed="10"/>
        <rFont val="ＭＳ Ｐゴシック"/>
        <family val="3"/>
      </rPr>
      <t>)</t>
    </r>
  </si>
  <si>
    <t>⑯、⑰の項目の記号の下側の場合は、次の式の逆数である。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</si>
</sst>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済&quot;;;"/>
    <numFmt numFmtId="178" formatCode="\'yy\-mm\-dd"/>
    <numFmt numFmtId="179" formatCode="0.000"/>
    <numFmt numFmtId="180" formatCode="0_ "/>
    <numFmt numFmtId="181" formatCode="0.0_ "/>
    <numFmt numFmtId="182" formatCode="0.00_ "/>
    <numFmt numFmtId="183" formatCode="0.000_ "/>
    <numFmt numFmtId="184" formatCode="0.0000_ "/>
    <numFmt numFmtId="185" formatCode="0.0000"/>
    <numFmt numFmtId="186" formatCode="0.00_);[Red]\(0.00\)"/>
    <numFmt numFmtId="187" formatCode="&quot;両&quot;&quot;側&quot;0.00"/>
    <numFmt numFmtId="188" formatCode="&quot;上&quot;&quot;側&quot;0.00"/>
    <numFmt numFmtId="189" formatCode="&quot;下&quot;&quot;側&quot;0.00"/>
    <numFmt numFmtId="190" formatCode="0.000;[Red]0.000"/>
    <numFmt numFmtId="191" formatCode="0;[Red]0"/>
    <numFmt numFmtId="192" formatCode="0;0;#"/>
    <numFmt numFmtId="193" formatCode="0.00;0.00;#"/>
    <numFmt numFmtId="194" formatCode="0.000;0.000;#"/>
    <numFmt numFmtId="195" formatCode="&quot;△&quot;\ #,##0;&quot;▲&quot;\ #,##0"/>
    <numFmt numFmtId="196" formatCode="&quot;＋&quot;\ #,##0.0000;&quot;－&quot;\ #,##0.0000"/>
    <numFmt numFmtId="197" formatCode="0.000&quot;以&quot;&quot;下&quot;"/>
    <numFmt numFmtId="198" formatCode="0.000&quot;以&quot;&quot;上&quot;"/>
    <numFmt numFmtId="199" formatCode="0_);[Red]\(0\)"/>
    <numFmt numFmtId="200" formatCode="0.00000"/>
    <numFmt numFmtId="201" formatCode="0.000000000"/>
    <numFmt numFmtId="202" formatCode="0.0000000000"/>
    <numFmt numFmtId="203" formatCode="0_&quot;&quot;個&quot;&quot;抜&quot;&quot;取&quot;&quot;っ&quot;&quot;て&quot;\ "/>
    <numFmt numFmtId="204" formatCode="0.00_&amp;&quot;σの時不合格 &quot;"/>
    <numFmt numFmtId="205" formatCode="0.00_&amp;&quot;の時合格&quot;"/>
    <numFmt numFmtId="206" formatCode="0.00_&amp;&quot;σの時合格&quot;"/>
    <numFmt numFmtId="207" formatCode="\=0.00"/>
    <numFmt numFmtId="208" formatCode="\=0.00&quot;の&quot;&quot;時&quot;&quot;合&quot;&quot;格&quot;"/>
    <numFmt numFmtId="209" formatCode="\=0.00&quot;の&quot;&quot;時&quot;&quot;不&quot;&quot;合&quot;&quot;格&quot;"/>
    <numFmt numFmtId="210" formatCode="&quot;平&quot;&quot;均&quot;\=\&lt;0.00_&amp;&quot;の時合格&quot;"/>
    <numFmt numFmtId="211" formatCode="&quot;平&quot;&quot;均&quot;\=\&gt;0.00_&amp;&quot;の時合格&quot;"/>
    <numFmt numFmtId="212" formatCode="&quot;平&quot;&quot;均&quot;\&gt;0.00_&amp;&quot;の時不合格&quot;"/>
    <numFmt numFmtId="213" formatCode="&quot;平&quot;&quot;均&quot;\&lt;0.00_&amp;&quot;の時不合格&quot;"/>
    <numFmt numFmtId="214" formatCode="\ﾛ\ｯ\ﾄ&quot;か&quot;&quot;ら&quot;0&quot;個&quot;"/>
    <numFmt numFmtId="215" formatCode="0.00000000"/>
    <numFmt numFmtId="216" formatCode="0.0000000"/>
    <numFmt numFmtId="217" formatCode="0.00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#,##0_ "/>
    <numFmt numFmtId="222" formatCode="0.000000_ "/>
    <numFmt numFmtId="223" formatCode="0.0000000_ "/>
    <numFmt numFmtId="224" formatCode="0.00000_ "/>
    <numFmt numFmtId="225" formatCode="General&quot;個&quot;&quot;の&quot;&quot;確&quot;&quot;率&quot;"/>
    <numFmt numFmtId="226" formatCode="0.000_);[Red]\(0.000\)"/>
    <numFmt numFmtId="227" formatCode="&quot;＋&quot;\ #,##0.000;&quot;－&quot;\ #,##0.000"/>
  </numFmts>
  <fonts count="29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b/>
      <sz val="12"/>
      <name val="ＭＳ Ｐゴシック"/>
      <family val="3"/>
    </font>
    <font>
      <vertAlign val="subscript"/>
      <sz val="9"/>
      <name val="ＭＳ Ｐゴシック"/>
      <family val="3"/>
    </font>
    <font>
      <b/>
      <sz val="18"/>
      <name val="ＭＳ ゴシック"/>
      <family val="3"/>
    </font>
    <font>
      <b/>
      <sz val="12"/>
      <name val="ＭＳ ゴシック"/>
      <family val="3"/>
    </font>
    <font>
      <b/>
      <sz val="12"/>
      <color indexed="10"/>
      <name val="ＭＳ Ｐゴシック"/>
      <family val="3"/>
    </font>
    <font>
      <vertAlign val="subscript"/>
      <sz val="12"/>
      <name val="ＭＳ Ｐゴシック"/>
      <family val="3"/>
    </font>
    <font>
      <sz val="14"/>
      <color indexed="10"/>
      <name val="ＭＳ Ｐゴシック"/>
      <family val="3"/>
    </font>
    <font>
      <sz val="14"/>
      <color indexed="10"/>
      <name val="ＭＳ ゴシック"/>
      <family val="3"/>
    </font>
    <font>
      <b/>
      <sz val="14"/>
      <color indexed="10"/>
      <name val="ＭＳ ゴシック"/>
      <family val="3"/>
    </font>
    <font>
      <vertAlign val="subscript"/>
      <sz val="10"/>
      <name val="ＭＳ Ｐゴシック"/>
      <family val="3"/>
    </font>
    <font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vertAlign val="subscript"/>
      <sz val="12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</cellStyleXfs>
  <cellXfs count="199">
    <xf numFmtId="0" fontId="0" fillId="0" borderId="0" xfId="0" applyAlignment="1">
      <alignment/>
    </xf>
    <xf numFmtId="0" fontId="8" fillId="0" borderId="0" xfId="20" applyAlignment="1">
      <alignment vertical="center"/>
      <protection/>
    </xf>
    <xf numFmtId="0" fontId="8" fillId="0" borderId="0" xfId="20" applyBorder="1" applyAlignment="1">
      <alignment vertical="center"/>
      <protection/>
    </xf>
    <xf numFmtId="0" fontId="8" fillId="0" borderId="1" xfId="20" applyBorder="1" applyAlignment="1">
      <alignment vertical="center"/>
      <protection/>
    </xf>
    <xf numFmtId="0" fontId="8" fillId="0" borderId="2" xfId="20" applyBorder="1" applyAlignment="1">
      <alignment vertical="center"/>
      <protection/>
    </xf>
    <xf numFmtId="20" fontId="8" fillId="0" borderId="0" xfId="20" applyNumberFormat="1" applyFont="1" applyBorder="1" applyAlignment="1" quotePrefix="1">
      <alignment horizontal="left" vertical="center"/>
      <protection/>
    </xf>
    <xf numFmtId="0" fontId="8" fillId="0" borderId="0" xfId="20" applyFont="1" applyBorder="1" applyAlignment="1" quotePrefix="1">
      <alignment horizontal="left" vertical="center"/>
      <protection/>
    </xf>
    <xf numFmtId="0" fontId="8" fillId="0" borderId="0" xfId="20" applyFont="1" applyBorder="1" applyAlignment="1">
      <alignment vertical="center"/>
      <protection/>
    </xf>
    <xf numFmtId="0" fontId="8" fillId="0" borderId="0" xfId="20" applyBorder="1" applyAlignment="1">
      <alignment horizontal="centerContinuous" vertical="center"/>
      <protection/>
    </xf>
    <xf numFmtId="0" fontId="8" fillId="0" borderId="3" xfId="20" applyBorder="1" applyAlignment="1">
      <alignment vertical="center"/>
      <protection/>
    </xf>
    <xf numFmtId="0" fontId="8" fillId="0" borderId="4" xfId="20" applyBorder="1" applyAlignment="1">
      <alignment vertical="center"/>
      <protection/>
    </xf>
    <xf numFmtId="0" fontId="8" fillId="0" borderId="3" xfId="20" applyBorder="1" applyAlignment="1">
      <alignment horizontal="centerContinuous" vertical="center"/>
      <protection/>
    </xf>
    <xf numFmtId="0" fontId="8" fillId="0" borderId="2" xfId="20" applyBorder="1" applyAlignment="1">
      <alignment horizontal="centerContinuous" vertical="center"/>
      <protection/>
    </xf>
    <xf numFmtId="0" fontId="8" fillId="0" borderId="5" xfId="20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8" fillId="0" borderId="0" xfId="20" applyFont="1" applyBorder="1" applyAlignment="1" quotePrefix="1">
      <alignment horizontal="center"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vertical="center"/>
      <protection/>
    </xf>
    <xf numFmtId="0" fontId="16" fillId="0" borderId="0" xfId="20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Alignment="1">
      <alignment vertical="center"/>
      <protection/>
    </xf>
    <xf numFmtId="0" fontId="1" fillId="0" borderId="0" xfId="21" applyFont="1" applyBorder="1" applyAlignment="1">
      <alignment horizontal="left" vertical="center"/>
      <protection/>
    </xf>
    <xf numFmtId="0" fontId="0" fillId="0" borderId="0" xfId="21" applyFont="1" applyBorder="1" applyAlignment="1">
      <alignment horizontal="left" vertical="center"/>
      <protection/>
    </xf>
    <xf numFmtId="0" fontId="8" fillId="0" borderId="6" xfId="20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 shrinkToFit="1"/>
      <protection/>
    </xf>
    <xf numFmtId="0" fontId="8" fillId="0" borderId="8" xfId="20" applyFont="1" applyBorder="1" applyAlignment="1">
      <alignment horizontal="center" vertical="center"/>
      <protection/>
    </xf>
    <xf numFmtId="0" fontId="8" fillId="0" borderId="9" xfId="20" applyFont="1" applyBorder="1" applyAlignment="1">
      <alignment horizontal="center" vertical="center"/>
      <protection/>
    </xf>
    <xf numFmtId="0" fontId="8" fillId="0" borderId="10" xfId="20" applyFont="1" applyBorder="1" applyAlignment="1">
      <alignment horizontal="center" vertical="center"/>
      <protection/>
    </xf>
    <xf numFmtId="0" fontId="8" fillId="0" borderId="11" xfId="20" applyFont="1" applyBorder="1" applyAlignment="1">
      <alignment horizontal="center" vertical="center"/>
      <protection/>
    </xf>
    <xf numFmtId="0" fontId="8" fillId="0" borderId="12" xfId="20" applyFont="1" applyBorder="1" applyAlignment="1">
      <alignment horizontal="center" vertical="center"/>
      <protection/>
    </xf>
    <xf numFmtId="0" fontId="8" fillId="0" borderId="13" xfId="20" applyFont="1" applyBorder="1" applyAlignment="1">
      <alignment horizontal="centerContinuous" vertical="center" shrinkToFit="1"/>
      <protection/>
    </xf>
    <xf numFmtId="0" fontId="12" fillId="0" borderId="14" xfId="20" applyFont="1" applyBorder="1" applyAlignment="1">
      <alignment horizontal="centerContinuous" vertical="center" shrinkToFit="1"/>
      <protection/>
    </xf>
    <xf numFmtId="0" fontId="12" fillId="0" borderId="15" xfId="20" applyFont="1" applyBorder="1" applyAlignment="1">
      <alignment horizontal="centerContinuous" vertical="center" shrinkToFit="1"/>
      <protection/>
    </xf>
    <xf numFmtId="0" fontId="12" fillId="0" borderId="5" xfId="20" applyFont="1" applyBorder="1" applyAlignment="1">
      <alignment horizontal="centerContinuous" vertical="center" shrinkToFit="1"/>
      <protection/>
    </xf>
    <xf numFmtId="0" fontId="8" fillId="0" borderId="0" xfId="20" applyFont="1" applyBorder="1" applyAlignment="1">
      <alignment horizontal="center" vertical="center" shrinkToFit="1"/>
      <protection/>
    </xf>
    <xf numFmtId="0" fontId="8" fillId="0" borderId="0" xfId="20" applyFont="1" applyBorder="1" applyAlignment="1">
      <alignment vertical="center" shrinkToFit="1"/>
      <protection/>
    </xf>
    <xf numFmtId="0" fontId="8" fillId="0" borderId="0" xfId="20" applyFont="1" applyBorder="1" applyAlignment="1" quotePrefix="1">
      <alignment horizontal="left" vertical="center" shrinkToFit="1"/>
      <protection/>
    </xf>
    <xf numFmtId="0" fontId="8" fillId="0" borderId="0" xfId="20" applyFont="1" applyBorder="1" applyAlignment="1" quotePrefix="1">
      <alignment horizontal="center" vertical="center" shrinkToFit="1"/>
      <protection/>
    </xf>
    <xf numFmtId="0" fontId="9" fillId="0" borderId="0" xfId="20" applyFont="1" applyBorder="1" applyAlignment="1">
      <alignment vertical="center" shrinkToFit="1"/>
      <protection/>
    </xf>
    <xf numFmtId="0" fontId="8" fillId="0" borderId="0" xfId="20" applyAlignment="1">
      <alignment vertical="center" shrinkToFit="1"/>
      <protection/>
    </xf>
    <xf numFmtId="0" fontId="8" fillId="0" borderId="0" xfId="20" applyBorder="1" applyAlignment="1">
      <alignment vertical="center" shrinkToFit="1"/>
      <protection/>
    </xf>
    <xf numFmtId="0" fontId="8" fillId="0" borderId="0" xfId="20" applyBorder="1" applyAlignment="1" quotePrefix="1">
      <alignment horizontal="left" vertical="center" shrinkToFit="1"/>
      <protection/>
    </xf>
    <xf numFmtId="0" fontId="8" fillId="0" borderId="0" xfId="20" applyBorder="1" applyAlignment="1" quotePrefix="1">
      <alignment horizontal="center" vertical="center" shrinkToFit="1"/>
      <protection/>
    </xf>
    <xf numFmtId="1" fontId="8" fillId="0" borderId="0" xfId="20" applyNumberFormat="1" applyBorder="1" applyAlignment="1">
      <alignment vertical="center"/>
      <protection/>
    </xf>
    <xf numFmtId="1" fontId="8" fillId="0" borderId="0" xfId="20" applyNumberFormat="1" applyAlignment="1">
      <alignment vertical="center"/>
      <protection/>
    </xf>
    <xf numFmtId="0" fontId="8" fillId="0" borderId="7" xfId="20" applyFont="1" applyBorder="1" applyAlignment="1">
      <alignment horizontal="center" vertical="center"/>
      <protection/>
    </xf>
    <xf numFmtId="179" fontId="10" fillId="0" borderId="2" xfId="20" applyNumberFormat="1" applyFont="1" applyBorder="1" applyAlignment="1" quotePrefix="1">
      <alignment horizontal="left" vertical="center"/>
      <protection/>
    </xf>
    <xf numFmtId="179" fontId="10" fillId="0" borderId="0" xfId="20" applyNumberFormat="1" applyFont="1" applyBorder="1" applyAlignment="1" quotePrefix="1">
      <alignment horizontal="left" vertical="center"/>
      <protection/>
    </xf>
    <xf numFmtId="179" fontId="8" fillId="0" borderId="0" xfId="20" applyNumberFormat="1" applyAlignment="1">
      <alignment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8" fillId="0" borderId="16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 shrinkToFit="1"/>
      <protection/>
    </xf>
    <xf numFmtId="0" fontId="9" fillId="0" borderId="0" xfId="20" applyFont="1" applyAlignment="1">
      <alignment vertical="center"/>
      <protection/>
    </xf>
    <xf numFmtId="0" fontId="8" fillId="0" borderId="0" xfId="20" applyFont="1" applyAlignment="1">
      <alignment horizontal="center" vertical="center"/>
      <protection/>
    </xf>
    <xf numFmtId="0" fontId="13" fillId="0" borderId="0" xfId="20" applyFont="1" applyAlignment="1">
      <alignment horizontal="center" vertical="center"/>
      <protection/>
    </xf>
    <xf numFmtId="0" fontId="19" fillId="2" borderId="2" xfId="20" applyFont="1" applyFill="1" applyBorder="1" applyAlignment="1">
      <alignment horizontal="center" vertical="center" shrinkToFit="1"/>
      <protection/>
    </xf>
    <xf numFmtId="0" fontId="19" fillId="2" borderId="0" xfId="20" applyFont="1" applyFill="1" applyBorder="1" applyAlignment="1">
      <alignment horizontal="center" vertical="center" shrinkToFit="1"/>
      <protection/>
    </xf>
    <xf numFmtId="0" fontId="19" fillId="2" borderId="1" xfId="20" applyFont="1" applyFill="1" applyBorder="1" applyAlignment="1">
      <alignment horizontal="center" vertical="center" shrinkToFit="1"/>
      <protection/>
    </xf>
    <xf numFmtId="0" fontId="19" fillId="2" borderId="5" xfId="20" applyFont="1" applyFill="1" applyBorder="1" applyAlignment="1">
      <alignment horizontal="center" vertical="center" shrinkToFit="1"/>
      <protection/>
    </xf>
    <xf numFmtId="0" fontId="19" fillId="2" borderId="3" xfId="20" applyFont="1" applyFill="1" applyBorder="1" applyAlignment="1">
      <alignment horizontal="center" vertical="center" shrinkToFit="1"/>
      <protection/>
    </xf>
    <xf numFmtId="0" fontId="19" fillId="2" borderId="4" xfId="20" applyFont="1" applyFill="1" applyBorder="1" applyAlignment="1">
      <alignment horizontal="center" vertical="center" shrinkToFit="1"/>
      <protection/>
    </xf>
    <xf numFmtId="179" fontId="10" fillId="0" borderId="15" xfId="20" applyNumberFormat="1" applyFont="1" applyBorder="1" applyAlignment="1">
      <alignment horizontal="center" vertical="center" shrinkToFit="1"/>
      <protection/>
    </xf>
    <xf numFmtId="179" fontId="10" fillId="0" borderId="17" xfId="20" applyNumberFormat="1" applyFont="1" applyBorder="1" applyAlignment="1">
      <alignment horizontal="center" vertical="center" shrinkToFit="1"/>
      <protection/>
    </xf>
    <xf numFmtId="188" fontId="10" fillId="0" borderId="18" xfId="20" applyNumberFormat="1" applyFont="1" applyBorder="1" applyAlignment="1">
      <alignment horizontal="center" vertical="center" shrinkToFit="1"/>
      <protection/>
    </xf>
    <xf numFmtId="188" fontId="10" fillId="0" borderId="19" xfId="20" applyNumberFormat="1" applyFont="1" applyBorder="1" applyAlignment="1">
      <alignment horizontal="center" vertical="center" shrinkToFit="1"/>
      <protection/>
    </xf>
    <xf numFmtId="189" fontId="10" fillId="0" borderId="14" xfId="20" applyNumberFormat="1" applyFont="1" applyBorder="1" applyAlignment="1">
      <alignment horizontal="center" vertical="center" shrinkToFit="1"/>
      <protection/>
    </xf>
    <xf numFmtId="189" fontId="10" fillId="0" borderId="20" xfId="20" applyNumberFormat="1" applyFont="1" applyBorder="1" applyAlignment="1">
      <alignment horizontal="center" vertical="center" shrinkToFit="1"/>
      <protection/>
    </xf>
    <xf numFmtId="179" fontId="10" fillId="0" borderId="21" xfId="20" applyNumberFormat="1" applyFont="1" applyBorder="1" applyAlignment="1">
      <alignment horizontal="center" vertical="center" shrinkToFit="1"/>
      <protection/>
    </xf>
    <xf numFmtId="179" fontId="10" fillId="0" borderId="22" xfId="20" applyNumberFormat="1" applyFont="1" applyBorder="1" applyAlignment="1">
      <alignment horizontal="center" vertical="center" shrinkToFit="1"/>
      <protection/>
    </xf>
    <xf numFmtId="180" fontId="10" fillId="0" borderId="23" xfId="20" applyNumberFormat="1" applyFont="1" applyBorder="1" applyAlignment="1">
      <alignment horizontal="center" vertical="center" shrinkToFit="1"/>
      <protection/>
    </xf>
    <xf numFmtId="180" fontId="10" fillId="0" borderId="22" xfId="20" applyNumberFormat="1" applyFont="1" applyBorder="1" applyAlignment="1">
      <alignment horizontal="center" vertical="center" shrinkToFit="1"/>
      <protection/>
    </xf>
    <xf numFmtId="183" fontId="10" fillId="0" borderId="23" xfId="20" applyNumberFormat="1" applyFont="1" applyBorder="1" applyAlignment="1">
      <alignment horizontal="center" vertical="center" shrinkToFit="1"/>
      <protection/>
    </xf>
    <xf numFmtId="0" fontId="10" fillId="0" borderId="23" xfId="20" applyFont="1" applyBorder="1" applyAlignment="1">
      <alignment horizontal="center" vertical="center" shrinkToFit="1"/>
      <protection/>
    </xf>
    <xf numFmtId="0" fontId="10" fillId="0" borderId="22" xfId="20" applyFont="1" applyBorder="1" applyAlignment="1">
      <alignment horizontal="center" vertical="center" shrinkToFit="1"/>
      <protection/>
    </xf>
    <xf numFmtId="187" fontId="10" fillId="0" borderId="18" xfId="20" applyNumberFormat="1" applyFont="1" applyBorder="1" applyAlignment="1">
      <alignment horizontal="center" vertical="center" shrinkToFit="1"/>
      <protection/>
    </xf>
    <xf numFmtId="187" fontId="10" fillId="0" borderId="19" xfId="20" applyNumberFormat="1" applyFont="1" applyBorder="1" applyAlignment="1">
      <alignment horizontal="center" vertical="center" shrinkToFit="1"/>
      <protection/>
    </xf>
    <xf numFmtId="188" fontId="10" fillId="0" borderId="14" xfId="20" applyNumberFormat="1" applyFont="1" applyBorder="1" applyAlignment="1">
      <alignment horizontal="center" vertical="center" shrinkToFit="1"/>
      <protection/>
    </xf>
    <xf numFmtId="188" fontId="10" fillId="0" borderId="20" xfId="20" applyNumberFormat="1" applyFont="1" applyBorder="1" applyAlignment="1">
      <alignment horizontal="center" vertical="center" shrinkToFit="1"/>
      <protection/>
    </xf>
    <xf numFmtId="0" fontId="8" fillId="0" borderId="23" xfId="20" applyFont="1" applyBorder="1" applyAlignment="1">
      <alignment horizontal="center" vertical="center" shrinkToFit="1"/>
      <protection/>
    </xf>
    <xf numFmtId="0" fontId="8" fillId="0" borderId="22" xfId="20" applyFont="1" applyBorder="1" applyAlignment="1">
      <alignment horizontal="center" vertical="center" shrinkToFit="1"/>
      <protection/>
    </xf>
    <xf numFmtId="189" fontId="10" fillId="0" borderId="18" xfId="20" applyNumberFormat="1" applyFont="1" applyBorder="1" applyAlignment="1">
      <alignment horizontal="center" vertical="center" shrinkToFit="1"/>
      <protection/>
    </xf>
    <xf numFmtId="189" fontId="10" fillId="0" borderId="19" xfId="20" applyNumberFormat="1" applyFont="1" applyBorder="1" applyAlignment="1">
      <alignment horizontal="center" vertical="center" shrinkToFit="1"/>
      <protection/>
    </xf>
    <xf numFmtId="187" fontId="10" fillId="0" borderId="14" xfId="20" applyNumberFormat="1" applyFont="1" applyBorder="1" applyAlignment="1">
      <alignment horizontal="center" vertical="center" shrinkToFit="1"/>
      <protection/>
    </xf>
    <xf numFmtId="187" fontId="10" fillId="0" borderId="20" xfId="20" applyNumberFormat="1" applyFont="1" applyBorder="1" applyAlignment="1">
      <alignment horizontal="center" vertical="center" shrinkToFit="1"/>
      <protection/>
    </xf>
    <xf numFmtId="179" fontId="10" fillId="0" borderId="24" xfId="20" applyNumberFormat="1" applyFont="1" applyBorder="1" applyAlignment="1" quotePrefix="1">
      <alignment horizontal="center" vertical="center" shrinkToFit="1"/>
      <protection/>
    </xf>
    <xf numFmtId="179" fontId="10" fillId="0" borderId="24" xfId="20" applyNumberFormat="1" applyFont="1" applyBorder="1" applyAlignment="1">
      <alignment horizontal="center" vertical="center" shrinkToFit="1"/>
      <protection/>
    </xf>
    <xf numFmtId="179" fontId="10" fillId="0" borderId="25" xfId="20" applyNumberFormat="1" applyFont="1" applyBorder="1" applyAlignment="1">
      <alignment horizontal="center" vertical="center" shrinkToFit="1"/>
      <protection/>
    </xf>
    <xf numFmtId="179" fontId="10" fillId="0" borderId="23" xfId="20" applyNumberFormat="1" applyFont="1" applyBorder="1" applyAlignment="1">
      <alignment horizontal="center" vertical="center" shrinkToFit="1"/>
      <protection/>
    </xf>
    <xf numFmtId="179" fontId="21" fillId="3" borderId="15" xfId="20" applyNumberFormat="1" applyFont="1" applyFill="1" applyBorder="1" applyAlignment="1">
      <alignment horizontal="center" vertical="center" shrinkToFit="1"/>
      <protection/>
    </xf>
    <xf numFmtId="179" fontId="21" fillId="3" borderId="23" xfId="20" applyNumberFormat="1" applyFont="1" applyFill="1" applyBorder="1" applyAlignment="1">
      <alignment horizontal="center" vertical="center" shrinkToFit="1"/>
      <protection/>
    </xf>
    <xf numFmtId="179" fontId="21" fillId="3" borderId="22" xfId="20" applyNumberFormat="1" applyFont="1" applyFill="1" applyBorder="1" applyAlignment="1">
      <alignment horizontal="center" vertical="center" shrinkToFit="1"/>
      <protection/>
    </xf>
    <xf numFmtId="2" fontId="10" fillId="0" borderId="15" xfId="20" applyNumberFormat="1" applyFont="1" applyBorder="1" applyAlignment="1">
      <alignment horizontal="center" vertical="center" shrinkToFit="1"/>
      <protection/>
    </xf>
    <xf numFmtId="2" fontId="10" fillId="0" borderId="23" xfId="20" applyNumberFormat="1" applyFont="1" applyBorder="1" applyAlignment="1">
      <alignment horizontal="center" vertical="center" shrinkToFit="1"/>
      <protection/>
    </xf>
    <xf numFmtId="2" fontId="10" fillId="0" borderId="22" xfId="20" applyNumberFormat="1" applyFont="1" applyBorder="1" applyAlignment="1">
      <alignment horizontal="center" vertical="center" shrinkToFit="1"/>
      <protection/>
    </xf>
    <xf numFmtId="0" fontId="8" fillId="0" borderId="21" xfId="20" applyFont="1" applyBorder="1" applyAlignment="1">
      <alignment horizontal="center" vertical="center" shrinkToFit="1"/>
      <protection/>
    </xf>
    <xf numFmtId="0" fontId="12" fillId="0" borderId="23" xfId="20" applyFont="1" applyBorder="1" applyAlignment="1">
      <alignment horizontal="center" vertical="center" shrinkToFit="1"/>
      <protection/>
    </xf>
    <xf numFmtId="0" fontId="12" fillId="0" borderId="22" xfId="20" applyFont="1" applyBorder="1" applyAlignment="1">
      <alignment horizontal="center" vertical="center" shrinkToFit="1"/>
      <protection/>
    </xf>
    <xf numFmtId="0" fontId="19" fillId="2" borderId="26" xfId="20" applyFont="1" applyFill="1" applyBorder="1" applyAlignment="1">
      <alignment horizontal="left" vertical="center"/>
      <protection/>
    </xf>
    <xf numFmtId="0" fontId="19" fillId="2" borderId="27" xfId="20" applyFont="1" applyFill="1" applyBorder="1" applyAlignment="1">
      <alignment horizontal="left" vertical="center"/>
      <protection/>
    </xf>
    <xf numFmtId="0" fontId="19" fillId="2" borderId="28" xfId="20" applyFont="1" applyFill="1" applyBorder="1" applyAlignment="1">
      <alignment horizontal="left" vertical="center"/>
      <protection/>
    </xf>
    <xf numFmtId="0" fontId="0" fillId="0" borderId="13" xfId="21" applyFont="1" applyBorder="1" applyAlignment="1">
      <alignment horizontal="center" vertical="center"/>
      <protection/>
    </xf>
    <xf numFmtId="0" fontId="0" fillId="0" borderId="29" xfId="21" applyFont="1" applyBorder="1" applyAlignment="1">
      <alignment horizontal="center" vertical="center"/>
      <protection/>
    </xf>
    <xf numFmtId="0" fontId="0" fillId="0" borderId="30" xfId="21" applyFont="1" applyBorder="1" applyAlignment="1">
      <alignment horizontal="center" vertical="center"/>
      <protection/>
    </xf>
    <xf numFmtId="1" fontId="10" fillId="0" borderId="14" xfId="20" applyNumberFormat="1" applyFont="1" applyBorder="1" applyAlignment="1">
      <alignment horizontal="center" vertical="center" shrinkToFit="1"/>
      <protection/>
    </xf>
    <xf numFmtId="0" fontId="10" fillId="0" borderId="31" xfId="20" applyFont="1" applyBorder="1" applyAlignment="1">
      <alignment horizontal="center" vertical="center" shrinkToFit="1"/>
      <protection/>
    </xf>
    <xf numFmtId="0" fontId="10" fillId="0" borderId="19" xfId="20" applyFont="1" applyBorder="1" applyAlignment="1">
      <alignment horizontal="center" vertical="center" shrinkToFit="1"/>
      <protection/>
    </xf>
    <xf numFmtId="1" fontId="10" fillId="0" borderId="15" xfId="20" applyNumberFormat="1" applyFont="1" applyBorder="1" applyAlignment="1">
      <alignment horizontal="center" vertical="center" shrinkToFit="1"/>
      <protection/>
    </xf>
    <xf numFmtId="1" fontId="10" fillId="0" borderId="23" xfId="20" applyNumberFormat="1" applyFont="1" applyBorder="1" applyAlignment="1">
      <alignment horizontal="center" vertical="center" shrinkToFit="1"/>
      <protection/>
    </xf>
    <xf numFmtId="1" fontId="10" fillId="0" borderId="22" xfId="20" applyNumberFormat="1" applyFont="1" applyBorder="1" applyAlignment="1">
      <alignment horizontal="center" vertical="center" shrinkToFit="1"/>
      <protection/>
    </xf>
    <xf numFmtId="1" fontId="22" fillId="0" borderId="21" xfId="21" applyNumberFormat="1" applyFont="1" applyBorder="1" applyAlignment="1">
      <alignment horizontal="center" vertical="center" shrinkToFit="1"/>
      <protection/>
    </xf>
    <xf numFmtId="1" fontId="22" fillId="0" borderId="17" xfId="21" applyNumberFormat="1" applyFont="1" applyBorder="1" applyAlignment="1">
      <alignment horizontal="center" vertical="center" shrinkToFit="1"/>
      <protection/>
    </xf>
    <xf numFmtId="1" fontId="22" fillId="0" borderId="23" xfId="21" applyNumberFormat="1" applyFont="1" applyBorder="1" applyAlignment="1">
      <alignment horizontal="center" vertical="center" shrinkToFit="1"/>
      <protection/>
    </xf>
    <xf numFmtId="1" fontId="22" fillId="0" borderId="22" xfId="21" applyNumberFormat="1" applyFont="1" applyBorder="1" applyAlignment="1">
      <alignment horizontal="center" vertical="center" shrinkToFit="1"/>
      <protection/>
    </xf>
    <xf numFmtId="0" fontId="8" fillId="3" borderId="13" xfId="20" applyFont="1" applyFill="1" applyBorder="1" applyAlignment="1">
      <alignment horizontal="center" vertical="center" shrinkToFit="1"/>
      <protection/>
    </xf>
    <xf numFmtId="0" fontId="8" fillId="3" borderId="29" xfId="20" applyFont="1" applyFill="1" applyBorder="1" applyAlignment="1">
      <alignment horizontal="center" vertical="center" shrinkToFit="1"/>
      <protection/>
    </xf>
    <xf numFmtId="0" fontId="8" fillId="3" borderId="30" xfId="20" applyFont="1" applyFill="1" applyBorder="1" applyAlignment="1">
      <alignment horizontal="center" vertical="center" shrinkToFit="1"/>
      <protection/>
    </xf>
    <xf numFmtId="0" fontId="4" fillId="3" borderId="32" xfId="21" applyFont="1" applyFill="1" applyBorder="1" applyAlignment="1">
      <alignment horizontal="center" vertical="center" shrinkToFit="1"/>
      <protection/>
    </xf>
    <xf numFmtId="0" fontId="4" fillId="3" borderId="33" xfId="21" applyFont="1" applyFill="1" applyBorder="1" applyAlignment="1">
      <alignment horizontal="center" vertical="center" shrinkToFit="1"/>
      <protection/>
    </xf>
    <xf numFmtId="0" fontId="4" fillId="3" borderId="29" xfId="21" applyFont="1" applyFill="1" applyBorder="1" applyAlignment="1">
      <alignment horizontal="center" vertical="center" shrinkToFit="1"/>
      <protection/>
    </xf>
    <xf numFmtId="0" fontId="4" fillId="3" borderId="30" xfId="21" applyFont="1" applyFill="1" applyBorder="1" applyAlignment="1">
      <alignment horizontal="center" vertical="center" shrinkToFit="1"/>
      <protection/>
    </xf>
    <xf numFmtId="1" fontId="22" fillId="3" borderId="18" xfId="21" applyNumberFormat="1" applyFont="1" applyFill="1" applyBorder="1" applyAlignment="1">
      <alignment horizontal="center" vertical="center" shrinkToFit="1"/>
      <protection/>
    </xf>
    <xf numFmtId="1" fontId="22" fillId="3" borderId="20" xfId="21" applyNumberFormat="1" applyFont="1" applyFill="1" applyBorder="1" applyAlignment="1">
      <alignment horizontal="center" vertical="center" shrinkToFit="1"/>
      <protection/>
    </xf>
    <xf numFmtId="1" fontId="22" fillId="3" borderId="31" xfId="21" applyNumberFormat="1" applyFont="1" applyFill="1" applyBorder="1" applyAlignment="1">
      <alignment horizontal="center" vertical="center" shrinkToFit="1"/>
      <protection/>
    </xf>
    <xf numFmtId="1" fontId="22" fillId="3" borderId="19" xfId="21" applyNumberFormat="1" applyFont="1" applyFill="1" applyBorder="1" applyAlignment="1">
      <alignment horizontal="center" vertical="center" shrinkToFit="1"/>
      <protection/>
    </xf>
    <xf numFmtId="0" fontId="27" fillId="0" borderId="21" xfId="20" applyFont="1" applyBorder="1" applyAlignment="1">
      <alignment horizontal="center" vertical="center" shrinkToFit="1"/>
      <protection/>
    </xf>
    <xf numFmtId="0" fontId="27" fillId="0" borderId="23" xfId="20" applyFont="1" applyBorder="1" applyAlignment="1">
      <alignment horizontal="center" vertical="center" shrinkToFit="1"/>
      <protection/>
    </xf>
    <xf numFmtId="0" fontId="27" fillId="0" borderId="22" xfId="20" applyFont="1" applyBorder="1" applyAlignment="1">
      <alignment horizontal="center" vertical="center" shrinkToFit="1"/>
      <protection/>
    </xf>
    <xf numFmtId="183" fontId="10" fillId="0" borderId="14" xfId="20" applyNumberFormat="1" applyFont="1" applyBorder="1" applyAlignment="1">
      <alignment horizontal="center" vertical="center" shrinkToFit="1"/>
      <protection/>
    </xf>
    <xf numFmtId="0" fontId="8" fillId="0" borderId="3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/>
      <protection/>
    </xf>
    <xf numFmtId="0" fontId="0" fillId="0" borderId="32" xfId="21" applyFont="1" applyBorder="1" applyAlignment="1">
      <alignment horizontal="center" vertical="center"/>
      <protection/>
    </xf>
    <xf numFmtId="0" fontId="0" fillId="0" borderId="29" xfId="21" applyBorder="1" applyAlignment="1">
      <alignment horizontal="center" vertical="center"/>
      <protection/>
    </xf>
    <xf numFmtId="0" fontId="0" fillId="0" borderId="30" xfId="21" applyBorder="1" applyAlignment="1">
      <alignment horizontal="center" vertical="center"/>
      <protection/>
    </xf>
    <xf numFmtId="179" fontId="10" fillId="0" borderId="23" xfId="20" applyNumberFormat="1" applyFont="1" applyBorder="1" applyAlignment="1">
      <alignment horizontal="right" vertical="center" shrinkToFit="1"/>
      <protection/>
    </xf>
    <xf numFmtId="179" fontId="10" fillId="0" borderId="3" xfId="20" applyNumberFormat="1" applyFont="1" applyBorder="1" applyAlignment="1">
      <alignment horizontal="right" vertical="center" shrinkToFit="1"/>
      <protection/>
    </xf>
    <xf numFmtId="0" fontId="8" fillId="0" borderId="23" xfId="20" applyFont="1" applyBorder="1" applyAlignment="1">
      <alignment horizontal="center" vertical="center"/>
      <protection/>
    </xf>
    <xf numFmtId="0" fontId="8" fillId="0" borderId="22" xfId="20" applyFont="1" applyBorder="1" applyAlignment="1">
      <alignment horizontal="center" vertical="center"/>
      <protection/>
    </xf>
    <xf numFmtId="179" fontId="10" fillId="0" borderId="23" xfId="20" applyNumberFormat="1" applyFont="1" applyBorder="1" applyAlignment="1">
      <alignment horizontal="center" vertical="center"/>
      <protection/>
    </xf>
    <xf numFmtId="179" fontId="10" fillId="0" borderId="22" xfId="20" applyNumberFormat="1" applyFont="1" applyBorder="1" applyAlignment="1">
      <alignment horizontal="center" vertical="center"/>
      <protection/>
    </xf>
    <xf numFmtId="0" fontId="11" fillId="0" borderId="23" xfId="20" applyFont="1" applyBorder="1" applyAlignment="1">
      <alignment horizontal="center" vertical="center" shrinkToFit="1"/>
      <protection/>
    </xf>
    <xf numFmtId="0" fontId="11" fillId="0" borderId="34" xfId="20" applyFont="1" applyBorder="1" applyAlignment="1">
      <alignment horizontal="center" vertical="center" shrinkToFit="1"/>
      <protection/>
    </xf>
    <xf numFmtId="0" fontId="8" fillId="0" borderId="31" xfId="20" applyFont="1" applyBorder="1" applyAlignment="1">
      <alignment horizontal="center" vertical="center" shrinkToFit="1"/>
      <protection/>
    </xf>
    <xf numFmtId="0" fontId="8" fillId="0" borderId="19" xfId="20" applyFont="1" applyBorder="1" applyAlignment="1">
      <alignment horizontal="center" vertical="center" shrinkToFit="1"/>
      <protection/>
    </xf>
    <xf numFmtId="0" fontId="12" fillId="0" borderId="32" xfId="20" applyFont="1" applyBorder="1" applyAlignment="1">
      <alignment horizontal="center" vertical="center" shrinkToFit="1"/>
      <protection/>
    </xf>
    <xf numFmtId="0" fontId="8" fillId="0" borderId="13" xfId="20" applyFont="1" applyBorder="1" applyAlignment="1">
      <alignment horizontal="center" vertical="center" shrinkToFit="1"/>
      <protection/>
    </xf>
    <xf numFmtId="0" fontId="8" fillId="0" borderId="29" xfId="20" applyFont="1" applyBorder="1" applyAlignment="1">
      <alignment horizontal="center" vertical="center" shrinkToFit="1"/>
      <protection/>
    </xf>
    <xf numFmtId="0" fontId="8" fillId="0" borderId="30" xfId="20" applyFont="1" applyBorder="1" applyAlignment="1">
      <alignment horizontal="center" vertical="center" shrinkToFit="1"/>
      <protection/>
    </xf>
    <xf numFmtId="179" fontId="10" fillId="0" borderId="13" xfId="0" applyNumberFormat="1" applyFont="1" applyBorder="1" applyAlignment="1">
      <alignment horizontal="center" vertical="center" shrinkToFit="1"/>
    </xf>
    <xf numFmtId="179" fontId="10" fillId="0" borderId="29" xfId="0" applyNumberFormat="1" applyFont="1" applyBorder="1" applyAlignment="1">
      <alignment horizontal="center" vertical="center" shrinkToFit="1"/>
    </xf>
    <xf numFmtId="179" fontId="10" fillId="0" borderId="30" xfId="0" applyNumberFormat="1" applyFont="1" applyBorder="1" applyAlignment="1">
      <alignment horizontal="center" vertical="center" shrinkToFit="1"/>
    </xf>
    <xf numFmtId="179" fontId="10" fillId="0" borderId="23" xfId="20" applyNumberFormat="1" applyFont="1" applyBorder="1" applyAlignment="1" quotePrefix="1">
      <alignment horizontal="center" vertical="center" shrinkToFit="1"/>
      <protection/>
    </xf>
    <xf numFmtId="180" fontId="25" fillId="0" borderId="23" xfId="20" applyNumberFormat="1" applyFont="1" applyBorder="1" applyAlignment="1">
      <alignment horizontal="center" vertical="center" shrinkToFit="1"/>
      <protection/>
    </xf>
    <xf numFmtId="180" fontId="25" fillId="0" borderId="22" xfId="20" applyNumberFormat="1" applyFont="1" applyBorder="1" applyAlignment="1">
      <alignment horizontal="center" vertical="center" shrinkToFit="1"/>
      <protection/>
    </xf>
    <xf numFmtId="0" fontId="14" fillId="0" borderId="13" xfId="21" applyFont="1" applyBorder="1" applyAlignment="1">
      <alignment horizontal="center" vertical="center"/>
      <protection/>
    </xf>
    <xf numFmtId="0" fontId="14" fillId="0" borderId="29" xfId="21" applyFont="1" applyBorder="1" applyAlignment="1">
      <alignment horizontal="center" vertical="center"/>
      <protection/>
    </xf>
    <xf numFmtId="0" fontId="14" fillId="0" borderId="30" xfId="21" applyFont="1" applyBorder="1" applyAlignment="1">
      <alignment horizontal="center" vertical="center"/>
      <protection/>
    </xf>
    <xf numFmtId="179" fontId="10" fillId="0" borderId="35" xfId="20" applyNumberFormat="1" applyFont="1" applyBorder="1" applyAlignment="1">
      <alignment horizontal="center" vertical="center" shrinkToFit="1"/>
      <protection/>
    </xf>
    <xf numFmtId="179" fontId="10" fillId="0" borderId="36" xfId="20" applyNumberFormat="1" applyFont="1" applyBorder="1" applyAlignment="1">
      <alignment horizontal="center" vertical="center" shrinkToFit="1"/>
      <protection/>
    </xf>
    <xf numFmtId="179" fontId="10" fillId="0" borderId="37" xfId="20" applyNumberFormat="1" applyFont="1" applyBorder="1" applyAlignment="1">
      <alignment horizontal="center" vertical="center" shrinkToFit="1"/>
      <protection/>
    </xf>
    <xf numFmtId="0" fontId="12" fillId="0" borderId="24" xfId="20" applyFont="1" applyBorder="1" applyAlignment="1">
      <alignment horizontal="center" vertical="center" shrinkToFit="1"/>
      <protection/>
    </xf>
    <xf numFmtId="0" fontId="8" fillId="0" borderId="24" xfId="20" applyFont="1" applyBorder="1" applyAlignment="1">
      <alignment horizontal="center" vertical="center" shrinkToFit="1"/>
      <protection/>
    </xf>
    <xf numFmtId="0" fontId="8" fillId="0" borderId="25" xfId="20" applyFont="1" applyBorder="1" applyAlignment="1">
      <alignment horizontal="center" vertical="center" shrinkToFit="1"/>
      <protection/>
    </xf>
    <xf numFmtId="0" fontId="15" fillId="4" borderId="13" xfId="20" applyFont="1" applyFill="1" applyBorder="1" applyAlignment="1">
      <alignment horizontal="center" vertical="center" shrinkToFit="1"/>
      <protection/>
    </xf>
    <xf numFmtId="0" fontId="15" fillId="4" borderId="29" xfId="20" applyFont="1" applyFill="1" applyBorder="1" applyAlignment="1">
      <alignment horizontal="center" vertical="center" shrinkToFit="1"/>
      <protection/>
    </xf>
    <xf numFmtId="0" fontId="15" fillId="4" borderId="30" xfId="20" applyFont="1" applyFill="1" applyBorder="1" applyAlignment="1">
      <alignment horizontal="center" vertical="center" shrinkToFit="1"/>
      <protection/>
    </xf>
    <xf numFmtId="0" fontId="6" fillId="0" borderId="13" xfId="20" applyFont="1" applyBorder="1" applyAlignment="1">
      <alignment horizontal="center" vertical="center" shrinkToFit="1"/>
      <protection/>
    </xf>
    <xf numFmtId="0" fontId="6" fillId="0" borderId="29" xfId="20" applyFont="1" applyBorder="1" applyAlignment="1">
      <alignment horizontal="center" vertical="center" shrinkToFit="1"/>
      <protection/>
    </xf>
    <xf numFmtId="0" fontId="6" fillId="0" borderId="30" xfId="20" applyFont="1" applyBorder="1" applyAlignment="1">
      <alignment horizontal="center" vertical="center" shrinkToFit="1"/>
      <protection/>
    </xf>
    <xf numFmtId="0" fontId="6" fillId="0" borderId="13" xfId="20" applyFont="1" applyBorder="1" applyAlignment="1" quotePrefix="1">
      <alignment horizontal="center" vertical="center"/>
      <protection/>
    </xf>
    <xf numFmtId="0" fontId="6" fillId="0" borderId="29" xfId="20" applyFont="1" applyBorder="1" applyAlignment="1" quotePrefix="1">
      <alignment horizontal="center" vertical="center"/>
      <protection/>
    </xf>
    <xf numFmtId="0" fontId="6" fillId="0" borderId="30" xfId="20" applyFont="1" applyBorder="1" applyAlignment="1" quotePrefix="1">
      <alignment horizontal="center" vertical="center"/>
      <protection/>
    </xf>
    <xf numFmtId="0" fontId="10" fillId="0" borderId="3" xfId="20" applyFont="1" applyBorder="1" applyAlignment="1">
      <alignment horizontal="center" vertical="top" shrinkToFit="1"/>
      <protection/>
    </xf>
    <xf numFmtId="0" fontId="10" fillId="0" borderId="4" xfId="20" applyFont="1" applyBorder="1" applyAlignment="1">
      <alignment horizontal="center" vertical="top" shrinkToFit="1"/>
      <protection/>
    </xf>
    <xf numFmtId="0" fontId="8" fillId="0" borderId="27" xfId="20" applyFont="1" applyBorder="1" applyAlignment="1">
      <alignment horizontal="center" vertical="top" shrinkToFit="1"/>
      <protection/>
    </xf>
    <xf numFmtId="0" fontId="8" fillId="0" borderId="28" xfId="20" applyFont="1" applyBorder="1" applyAlignment="1">
      <alignment horizontal="center" vertical="top" shrinkToFit="1"/>
      <protection/>
    </xf>
    <xf numFmtId="1" fontId="22" fillId="0" borderId="38" xfId="21" applyNumberFormat="1" applyFont="1" applyBorder="1" applyAlignment="1">
      <alignment horizontal="center" vertical="center" shrinkToFit="1"/>
      <protection/>
    </xf>
    <xf numFmtId="1" fontId="22" fillId="0" borderId="39" xfId="21" applyNumberFormat="1" applyFont="1" applyBorder="1" applyAlignment="1">
      <alignment horizontal="center" vertical="center" shrinkToFit="1"/>
      <protection/>
    </xf>
    <xf numFmtId="1" fontId="22" fillId="0" borderId="3" xfId="21" applyNumberFormat="1" applyFont="1" applyBorder="1" applyAlignment="1">
      <alignment horizontal="center" vertical="center" shrinkToFit="1"/>
      <protection/>
    </xf>
    <xf numFmtId="1" fontId="22" fillId="0" borderId="4" xfId="21" applyNumberFormat="1" applyFont="1" applyBorder="1" applyAlignment="1">
      <alignment horizontal="center" vertical="center" shrinkToFit="1"/>
      <protection/>
    </xf>
    <xf numFmtId="0" fontId="8" fillId="0" borderId="24" xfId="20" applyBorder="1" applyAlignment="1">
      <alignment horizontal="center" vertical="center" shrinkToFit="1"/>
      <protection/>
    </xf>
    <xf numFmtId="0" fontId="8" fillId="0" borderId="25" xfId="20" applyBorder="1" applyAlignment="1">
      <alignment horizontal="center" vertical="center" shrinkToFit="1"/>
      <protection/>
    </xf>
    <xf numFmtId="0" fontId="8" fillId="0" borderId="27" xfId="20" applyFont="1" applyBorder="1" applyAlignment="1" quotePrefix="1">
      <alignment horizontal="center" vertical="center"/>
      <protection/>
    </xf>
    <xf numFmtId="0" fontId="8" fillId="0" borderId="28" xfId="20" applyFont="1" applyBorder="1" applyAlignment="1" quotePrefix="1">
      <alignment horizontal="center" vertical="center"/>
      <protection/>
    </xf>
    <xf numFmtId="179" fontId="10" fillId="0" borderId="34" xfId="20" applyNumberFormat="1" applyFont="1" applyBorder="1" applyAlignment="1">
      <alignment horizontal="center" vertical="center"/>
      <protection/>
    </xf>
    <xf numFmtId="179" fontId="10" fillId="0" borderId="40" xfId="20" applyNumberFormat="1" applyFont="1" applyBorder="1" applyAlignment="1">
      <alignment horizontal="center" vertical="center"/>
      <protection/>
    </xf>
    <xf numFmtId="0" fontId="18" fillId="2" borderId="13" xfId="21" applyFont="1" applyFill="1" applyBorder="1" applyAlignment="1">
      <alignment horizontal="center" vertical="center" shrinkToFit="1"/>
      <protection/>
    </xf>
    <xf numFmtId="0" fontId="18" fillId="2" borderId="29" xfId="21" applyFont="1" applyFill="1" applyBorder="1" applyAlignment="1">
      <alignment horizontal="center" vertical="center" shrinkToFit="1"/>
      <protection/>
    </xf>
    <xf numFmtId="0" fontId="18" fillId="2" borderId="30" xfId="21" applyFont="1" applyFill="1" applyBorder="1" applyAlignment="1">
      <alignment horizontal="center" vertical="center" shrinkToFit="1"/>
      <protection/>
    </xf>
    <xf numFmtId="0" fontId="23" fillId="3" borderId="29" xfId="21" applyFont="1" applyFill="1" applyBorder="1" applyAlignment="1">
      <alignment horizontal="center" vertical="center" shrinkToFit="1"/>
      <protection/>
    </xf>
    <xf numFmtId="0" fontId="27" fillId="0" borderId="0" xfId="20" applyFont="1" applyBorder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 shrinkToFit="1"/>
      <protection/>
    </xf>
    <xf numFmtId="0" fontId="8" fillId="0" borderId="0" xfId="20" applyFont="1" applyBorder="1" applyAlignment="1">
      <alignment horizontal="center" vertical="center" shrinkToFit="1"/>
      <protection/>
    </xf>
    <xf numFmtId="0" fontId="13" fillId="0" borderId="0" xfId="20" applyFont="1" applyBorder="1" applyAlignment="1">
      <alignment horizontal="center" vertical="center" shrinkToFit="1"/>
      <protection/>
    </xf>
    <xf numFmtId="0" fontId="23" fillId="3" borderId="13" xfId="21" applyFont="1" applyFill="1" applyBorder="1" applyAlignment="1">
      <alignment horizontal="center" vertical="center" shrinkToFit="1"/>
      <protection/>
    </xf>
    <xf numFmtId="0" fontId="23" fillId="3" borderId="30" xfId="21" applyFont="1" applyFill="1" applyBorder="1" applyAlignment="1">
      <alignment horizontal="center" vertical="center" shrinkToFi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採改室用標準帳票" xfId="20"/>
    <cellStyle name="標準_統計手法(確率分布)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/>
  <dimension ref="A2:AD44"/>
  <sheetViews>
    <sheetView tabSelected="1" workbookViewId="0" topLeftCell="A1">
      <selection activeCell="A2" sqref="A2"/>
    </sheetView>
  </sheetViews>
  <sheetFormatPr defaultColWidth="8.796875" defaultRowHeight="14.25"/>
  <cols>
    <col min="1" max="1" width="1.69921875" style="22" customWidth="1"/>
    <col min="2" max="2" width="3.19921875" style="22" customWidth="1"/>
    <col min="3" max="3" width="3.8984375" style="22" customWidth="1"/>
    <col min="4" max="25" width="3.8984375" style="23" customWidth="1"/>
    <col min="26" max="26" width="1.59765625" style="23" customWidth="1"/>
    <col min="27" max="27" width="1.203125" style="23" customWidth="1"/>
    <col min="28" max="28" width="9" style="23" customWidth="1"/>
    <col min="29" max="29" width="3.5" style="23" customWidth="1"/>
    <col min="30" max="16384" width="9" style="23" customWidth="1"/>
  </cols>
  <sheetData>
    <row r="1" s="1" customFormat="1" ht="7.5" customHeight="1"/>
    <row r="2" spans="1:26" s="1" customFormat="1" ht="9" customHeight="1" thickBot="1">
      <c r="A2" s="11"/>
      <c r="B2" s="11"/>
      <c r="C2" s="11"/>
      <c r="D2" s="11"/>
      <c r="E2" s="11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s="1" customFormat="1" ht="18" customHeight="1" thickBot="1">
      <c r="A3" s="12"/>
      <c r="B3" s="8"/>
      <c r="C3" s="8"/>
      <c r="D3" s="8"/>
      <c r="E3" s="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85" t="s">
        <v>0</v>
      </c>
      <c r="Z3" s="186"/>
    </row>
    <row r="4" spans="1:26" s="1" customFormat="1" ht="23.25" customHeight="1" thickBot="1">
      <c r="A4" s="12"/>
      <c r="B4" s="8"/>
      <c r="D4" s="16"/>
      <c r="E4" s="16"/>
      <c r="F4" s="16"/>
      <c r="G4" s="16"/>
      <c r="H4" s="16"/>
      <c r="I4" s="157" t="s">
        <v>40</v>
      </c>
      <c r="J4" s="158"/>
      <c r="K4" s="158"/>
      <c r="L4" s="158"/>
      <c r="M4" s="158"/>
      <c r="N4" s="158"/>
      <c r="O4" s="158"/>
      <c r="P4" s="158"/>
      <c r="Q4" s="159"/>
      <c r="R4" s="17"/>
      <c r="S4" s="17"/>
      <c r="T4" s="17"/>
      <c r="U4" s="17"/>
      <c r="V4" s="17"/>
      <c r="W4" s="16"/>
      <c r="X4" s="16"/>
      <c r="Y4" s="2"/>
      <c r="Z4" s="3"/>
    </row>
    <row r="5" spans="1:26" s="1" customFormat="1" ht="23.25" customHeight="1" thickBot="1">
      <c r="A5" s="12"/>
      <c r="B5" s="8"/>
      <c r="D5" s="16"/>
      <c r="E5" s="16"/>
      <c r="F5" s="16"/>
      <c r="G5" s="16"/>
      <c r="H5" s="16"/>
      <c r="I5" s="189" t="s">
        <v>51</v>
      </c>
      <c r="J5" s="190"/>
      <c r="K5" s="190"/>
      <c r="L5" s="191"/>
      <c r="M5" s="197" t="s">
        <v>52</v>
      </c>
      <c r="N5" s="192"/>
      <c r="O5" s="192"/>
      <c r="P5" s="192"/>
      <c r="Q5" s="198"/>
      <c r="R5" s="17"/>
      <c r="S5" s="17"/>
      <c r="T5" s="17"/>
      <c r="U5" s="17"/>
      <c r="V5" s="16"/>
      <c r="W5" s="16"/>
      <c r="X5" s="16"/>
      <c r="Y5" s="2"/>
      <c r="Z5" s="3"/>
    </row>
    <row r="6" spans="1:26" s="1" customFormat="1" ht="20.25" customHeight="1" thickBot="1">
      <c r="A6" s="12"/>
      <c r="B6" s="117" t="s">
        <v>2</v>
      </c>
      <c r="C6" s="118"/>
      <c r="D6" s="118"/>
      <c r="E6" s="118"/>
      <c r="F6" s="119"/>
      <c r="G6" s="24"/>
      <c r="H6" s="24" t="s">
        <v>4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2"/>
      <c r="Z6" s="3"/>
    </row>
    <row r="7" spans="1:26" s="1" customFormat="1" ht="20.25" customHeight="1" thickBot="1">
      <c r="A7" s="12"/>
      <c r="B7" s="33" t="s">
        <v>13</v>
      </c>
      <c r="C7" s="120" t="s">
        <v>41</v>
      </c>
      <c r="D7" s="121"/>
      <c r="E7" s="122" t="s">
        <v>42</v>
      </c>
      <c r="F7" s="123"/>
      <c r="G7" s="18"/>
      <c r="H7" s="18"/>
      <c r="I7" s="27" t="s">
        <v>1</v>
      </c>
      <c r="J7" s="105" t="s">
        <v>5</v>
      </c>
      <c r="K7" s="135"/>
      <c r="L7" s="135"/>
      <c r="M7" s="104" t="s">
        <v>50</v>
      </c>
      <c r="N7" s="105"/>
      <c r="O7" s="105"/>
      <c r="P7" s="105"/>
      <c r="Q7" s="105"/>
      <c r="R7" s="106"/>
      <c r="S7" s="2"/>
      <c r="T7" s="2"/>
      <c r="U7" s="101" t="s">
        <v>10</v>
      </c>
      <c r="V7" s="102"/>
      <c r="W7" s="102"/>
      <c r="X7" s="102"/>
      <c r="Y7" s="103"/>
      <c r="Z7" s="3"/>
    </row>
    <row r="8" spans="1:26" s="1" customFormat="1" ht="20.25" customHeight="1">
      <c r="A8" s="12"/>
      <c r="B8" s="34">
        <v>1</v>
      </c>
      <c r="C8" s="124">
        <v>100</v>
      </c>
      <c r="D8" s="125"/>
      <c r="E8" s="126">
        <v>25</v>
      </c>
      <c r="F8" s="127"/>
      <c r="G8" s="19"/>
      <c r="I8" s="28" t="s">
        <v>14</v>
      </c>
      <c r="J8" s="145" t="s">
        <v>43</v>
      </c>
      <c r="K8" s="145"/>
      <c r="L8" s="146"/>
      <c r="M8" s="107">
        <f>C8</f>
        <v>100</v>
      </c>
      <c r="N8" s="108"/>
      <c r="O8" s="108"/>
      <c r="P8" s="108"/>
      <c r="Q8" s="108"/>
      <c r="R8" s="109"/>
      <c r="S8" s="37"/>
      <c r="T8" s="37"/>
      <c r="U8" s="59" t="s">
        <v>38</v>
      </c>
      <c r="V8" s="60"/>
      <c r="W8" s="60"/>
      <c r="X8" s="60"/>
      <c r="Y8" s="61"/>
      <c r="Z8" s="3"/>
    </row>
    <row r="9" spans="1:26" s="1" customFormat="1" ht="20.25" customHeight="1">
      <c r="A9" s="12"/>
      <c r="B9" s="35">
        <v>2</v>
      </c>
      <c r="C9" s="113"/>
      <c r="D9" s="114"/>
      <c r="E9" s="115"/>
      <c r="F9" s="116"/>
      <c r="G9" s="19"/>
      <c r="H9" s="19"/>
      <c r="I9" s="29" t="s">
        <v>39</v>
      </c>
      <c r="J9" s="82" t="s">
        <v>44</v>
      </c>
      <c r="K9" s="82"/>
      <c r="L9" s="83"/>
      <c r="M9" s="110">
        <f>E8</f>
        <v>25</v>
      </c>
      <c r="N9" s="111"/>
      <c r="O9" s="111"/>
      <c r="P9" s="111"/>
      <c r="Q9" s="111"/>
      <c r="R9" s="112"/>
      <c r="S9" s="38"/>
      <c r="T9" s="38"/>
      <c r="U9" s="59" t="s">
        <v>11</v>
      </c>
      <c r="V9" s="60"/>
      <c r="W9" s="60"/>
      <c r="X9" s="60"/>
      <c r="Y9" s="61"/>
      <c r="Z9" s="3"/>
    </row>
    <row r="10" spans="1:26" s="1" customFormat="1" ht="20.25" customHeight="1">
      <c r="A10" s="12"/>
      <c r="B10" s="35">
        <v>3</v>
      </c>
      <c r="C10" s="113"/>
      <c r="D10" s="114"/>
      <c r="E10" s="115"/>
      <c r="F10" s="116"/>
      <c r="G10" s="19"/>
      <c r="H10" s="19"/>
      <c r="I10" s="29" t="s">
        <v>15</v>
      </c>
      <c r="J10" s="82" t="s">
        <v>45</v>
      </c>
      <c r="K10" s="82"/>
      <c r="L10" s="83"/>
      <c r="M10" s="65">
        <f>M9/M8</f>
        <v>0.25</v>
      </c>
      <c r="N10" s="91"/>
      <c r="O10" s="91"/>
      <c r="P10" s="91"/>
      <c r="Q10" s="91"/>
      <c r="R10" s="72"/>
      <c r="S10" s="38"/>
      <c r="T10" s="38"/>
      <c r="U10" s="59" t="s">
        <v>16</v>
      </c>
      <c r="V10" s="60"/>
      <c r="W10" s="60"/>
      <c r="X10" s="60"/>
      <c r="Y10" s="61"/>
      <c r="Z10" s="3"/>
    </row>
    <row r="11" spans="1:26" s="1" customFormat="1" ht="20.25" customHeight="1" thickBot="1">
      <c r="A11" s="12"/>
      <c r="B11" s="35">
        <v>4</v>
      </c>
      <c r="C11" s="113"/>
      <c r="D11" s="114"/>
      <c r="E11" s="115"/>
      <c r="F11" s="116"/>
      <c r="G11" s="19"/>
      <c r="H11" s="19"/>
      <c r="I11" s="29" t="s">
        <v>17</v>
      </c>
      <c r="J11" s="82" t="s">
        <v>46</v>
      </c>
      <c r="K11" s="82"/>
      <c r="L11" s="83"/>
      <c r="M11" s="92">
        <v>0.15</v>
      </c>
      <c r="N11" s="93"/>
      <c r="O11" s="93"/>
      <c r="P11" s="93"/>
      <c r="Q11" s="93"/>
      <c r="R11" s="94"/>
      <c r="S11" s="38"/>
      <c r="T11" s="38"/>
      <c r="U11" s="62" t="s">
        <v>12</v>
      </c>
      <c r="V11" s="63"/>
      <c r="W11" s="63"/>
      <c r="X11" s="63"/>
      <c r="Y11" s="64"/>
      <c r="Z11" s="3"/>
    </row>
    <row r="12" spans="1:26" s="1" customFormat="1" ht="20.25" customHeight="1">
      <c r="A12" s="12"/>
      <c r="B12" s="35">
        <v>5</v>
      </c>
      <c r="C12" s="113"/>
      <c r="D12" s="114"/>
      <c r="E12" s="115"/>
      <c r="F12" s="116"/>
      <c r="G12" s="19"/>
      <c r="H12" s="19"/>
      <c r="I12" s="29" t="s">
        <v>18</v>
      </c>
      <c r="J12" s="128" t="s">
        <v>61</v>
      </c>
      <c r="K12" s="129"/>
      <c r="L12" s="130"/>
      <c r="M12" s="95"/>
      <c r="N12" s="96"/>
      <c r="O12" s="96"/>
      <c r="P12" s="96"/>
      <c r="Q12" s="96"/>
      <c r="R12" s="97"/>
      <c r="S12" s="38"/>
      <c r="T12" s="193" t="s">
        <v>63</v>
      </c>
      <c r="U12" s="193"/>
      <c r="V12" s="193"/>
      <c r="X12" s="41"/>
      <c r="Y12" s="41"/>
      <c r="Z12" s="3"/>
    </row>
    <row r="13" spans="1:26" s="1" customFormat="1" ht="20.25" customHeight="1">
      <c r="A13" s="12"/>
      <c r="B13" s="35">
        <v>6</v>
      </c>
      <c r="C13" s="113"/>
      <c r="D13" s="114"/>
      <c r="E13" s="115"/>
      <c r="F13" s="116"/>
      <c r="G13" s="19"/>
      <c r="H13" s="19"/>
      <c r="I13" s="29" t="s">
        <v>19</v>
      </c>
      <c r="J13" s="98" t="s">
        <v>53</v>
      </c>
      <c r="K13" s="99"/>
      <c r="L13" s="100"/>
      <c r="M13" s="73">
        <f>2*(M9+1)</f>
        <v>52</v>
      </c>
      <c r="N13" s="73"/>
      <c r="O13" s="73"/>
      <c r="P13" s="73"/>
      <c r="Q13" s="73"/>
      <c r="R13" s="74"/>
      <c r="S13" s="38"/>
      <c r="T13" s="38"/>
      <c r="U13" s="42"/>
      <c r="V13" s="39"/>
      <c r="W13" s="40"/>
      <c r="X13" s="41"/>
      <c r="Y13" s="41"/>
      <c r="Z13" s="3"/>
    </row>
    <row r="14" spans="1:26" s="1" customFormat="1" ht="20.25" customHeight="1">
      <c r="A14" s="12"/>
      <c r="B14" s="35">
        <v>7</v>
      </c>
      <c r="C14" s="113"/>
      <c r="D14" s="114"/>
      <c r="E14" s="115"/>
      <c r="F14" s="116"/>
      <c r="G14" s="19"/>
      <c r="H14" s="19"/>
      <c r="I14" s="29" t="s">
        <v>25</v>
      </c>
      <c r="J14" s="98" t="s">
        <v>54</v>
      </c>
      <c r="K14" s="99"/>
      <c r="L14" s="100"/>
      <c r="M14" s="73">
        <f>2*(M8-M9)</f>
        <v>150</v>
      </c>
      <c r="N14" s="73"/>
      <c r="O14" s="73"/>
      <c r="P14" s="73"/>
      <c r="Q14" s="73"/>
      <c r="R14" s="74"/>
      <c r="S14" s="38"/>
      <c r="T14" s="38"/>
      <c r="U14" s="38"/>
      <c r="V14" s="39"/>
      <c r="W14" s="40"/>
      <c r="X14" s="41"/>
      <c r="Y14" s="41"/>
      <c r="Z14" s="3"/>
    </row>
    <row r="15" spans="1:26" s="1" customFormat="1" ht="20.25" customHeight="1">
      <c r="A15" s="12"/>
      <c r="B15" s="35">
        <v>8</v>
      </c>
      <c r="C15" s="113"/>
      <c r="D15" s="114"/>
      <c r="E15" s="115"/>
      <c r="F15" s="116"/>
      <c r="G15" s="2"/>
      <c r="H15" s="19"/>
      <c r="I15" s="29" t="s">
        <v>26</v>
      </c>
      <c r="J15" s="128" t="s">
        <v>62</v>
      </c>
      <c r="K15" s="129"/>
      <c r="L15" s="130"/>
      <c r="M15" s="73"/>
      <c r="N15" s="73"/>
      <c r="O15" s="73"/>
      <c r="P15" s="73"/>
      <c r="Q15" s="73"/>
      <c r="R15" s="74"/>
      <c r="S15" s="7"/>
      <c r="T15" s="53"/>
      <c r="U15" s="52"/>
      <c r="V15" s="52"/>
      <c r="W15" s="15"/>
      <c r="X15" s="20"/>
      <c r="Y15" s="20"/>
      <c r="Z15" s="3"/>
    </row>
    <row r="16" spans="1:26" s="1" customFormat="1" ht="20.25" customHeight="1">
      <c r="A16" s="12"/>
      <c r="B16" s="35">
        <v>9</v>
      </c>
      <c r="C16" s="113"/>
      <c r="D16" s="114"/>
      <c r="E16" s="115"/>
      <c r="F16" s="116"/>
      <c r="G16" s="2"/>
      <c r="H16" s="2"/>
      <c r="I16" s="29" t="s">
        <v>27</v>
      </c>
      <c r="J16" s="98" t="s">
        <v>55</v>
      </c>
      <c r="K16" s="99"/>
      <c r="L16" s="100"/>
      <c r="M16" s="73">
        <f>2*(M8-M9+1)</f>
        <v>152</v>
      </c>
      <c r="N16" s="73"/>
      <c r="O16" s="73"/>
      <c r="P16" s="73"/>
      <c r="Q16" s="73"/>
      <c r="R16" s="74"/>
      <c r="S16" s="21"/>
      <c r="T16" s="193" t="s">
        <v>64</v>
      </c>
      <c r="U16" s="193"/>
      <c r="V16" s="193"/>
      <c r="X16" s="20"/>
      <c r="Y16" s="20"/>
      <c r="Z16" s="3"/>
    </row>
    <row r="17" spans="1:26" s="1" customFormat="1" ht="20.25" customHeight="1">
      <c r="A17" s="12"/>
      <c r="B17" s="35">
        <v>10</v>
      </c>
      <c r="C17" s="113"/>
      <c r="D17" s="114"/>
      <c r="E17" s="115"/>
      <c r="F17" s="116"/>
      <c r="G17" s="2"/>
      <c r="H17" s="2"/>
      <c r="I17" s="29" t="s">
        <v>28</v>
      </c>
      <c r="J17" s="98" t="s">
        <v>56</v>
      </c>
      <c r="K17" s="99"/>
      <c r="L17" s="100"/>
      <c r="M17" s="155">
        <f>2*M9</f>
        <v>50</v>
      </c>
      <c r="N17" s="155"/>
      <c r="O17" s="155"/>
      <c r="P17" s="155"/>
      <c r="Q17" s="155"/>
      <c r="R17" s="156"/>
      <c r="S17" s="7"/>
      <c r="T17" s="53"/>
      <c r="U17" s="52"/>
      <c r="V17" s="52"/>
      <c r="W17" s="15"/>
      <c r="X17" s="20"/>
      <c r="Y17" s="20"/>
      <c r="Z17" s="3"/>
    </row>
    <row r="18" spans="1:26" s="1" customFormat="1" ht="20.25" customHeight="1">
      <c r="A18" s="12"/>
      <c r="B18" s="35">
        <v>11</v>
      </c>
      <c r="C18" s="113"/>
      <c r="D18" s="114"/>
      <c r="E18" s="115"/>
      <c r="F18" s="116"/>
      <c r="G18" s="2"/>
      <c r="H18" s="2"/>
      <c r="I18" s="29" t="s">
        <v>29</v>
      </c>
      <c r="J18" s="99"/>
      <c r="K18" s="99"/>
      <c r="L18" s="100"/>
      <c r="M18" s="75"/>
      <c r="N18" s="76"/>
      <c r="O18" s="76"/>
      <c r="P18" s="76"/>
      <c r="Q18" s="76"/>
      <c r="R18" s="77"/>
      <c r="S18" s="7"/>
      <c r="T18" s="7"/>
      <c r="U18" s="7"/>
      <c r="V18" s="6"/>
      <c r="W18" s="15"/>
      <c r="X18" s="20"/>
      <c r="Y18" s="20"/>
      <c r="Z18" s="3"/>
    </row>
    <row r="19" spans="1:26" s="1" customFormat="1" ht="20.25" customHeight="1">
      <c r="A19" s="12"/>
      <c r="B19" s="35">
        <v>12</v>
      </c>
      <c r="C19" s="113"/>
      <c r="D19" s="114"/>
      <c r="E19" s="115"/>
      <c r="F19" s="116"/>
      <c r="G19" s="2"/>
      <c r="H19" s="2"/>
      <c r="I19" s="29" t="s">
        <v>30</v>
      </c>
      <c r="J19" s="99"/>
      <c r="K19" s="99"/>
      <c r="L19" s="100"/>
      <c r="M19" s="75"/>
      <c r="N19" s="76"/>
      <c r="O19" s="76"/>
      <c r="P19" s="76"/>
      <c r="Q19" s="76"/>
      <c r="R19" s="77"/>
      <c r="S19" s="7"/>
      <c r="T19" s="7"/>
      <c r="U19" s="7"/>
      <c r="V19" s="6"/>
      <c r="W19" s="15"/>
      <c r="X19" s="20"/>
      <c r="Y19" s="2"/>
      <c r="Z19" s="3"/>
    </row>
    <row r="20" spans="1:26" s="1" customFormat="1" ht="20.25" customHeight="1">
      <c r="A20" s="12"/>
      <c r="B20" s="35">
        <v>13</v>
      </c>
      <c r="C20" s="113"/>
      <c r="D20" s="114"/>
      <c r="E20" s="115"/>
      <c r="F20" s="116"/>
      <c r="G20" s="2"/>
      <c r="H20" s="2"/>
      <c r="I20" s="29" t="s">
        <v>31</v>
      </c>
      <c r="J20" s="99"/>
      <c r="K20" s="99"/>
      <c r="L20" s="100"/>
      <c r="M20" s="154"/>
      <c r="N20" s="91"/>
      <c r="O20" s="91"/>
      <c r="P20" s="91"/>
      <c r="Q20" s="91"/>
      <c r="R20" s="72"/>
      <c r="S20" s="7"/>
      <c r="T20" s="7"/>
      <c r="U20" s="7"/>
      <c r="V20" s="6"/>
      <c r="W20" s="15"/>
      <c r="X20" s="20"/>
      <c r="Y20" s="2"/>
      <c r="Z20" s="3"/>
    </row>
    <row r="21" spans="1:26" s="1" customFormat="1" ht="20.25" customHeight="1" thickBot="1">
      <c r="A21" s="12"/>
      <c r="B21" s="35">
        <v>14</v>
      </c>
      <c r="C21" s="113"/>
      <c r="D21" s="114"/>
      <c r="E21" s="115"/>
      <c r="F21" s="116"/>
      <c r="G21" s="2"/>
      <c r="H21" s="2"/>
      <c r="I21" s="31" t="s">
        <v>32</v>
      </c>
      <c r="J21" s="164"/>
      <c r="K21" s="183"/>
      <c r="L21" s="184"/>
      <c r="M21" s="88"/>
      <c r="N21" s="89"/>
      <c r="O21" s="89"/>
      <c r="P21" s="89"/>
      <c r="Q21" s="89"/>
      <c r="R21" s="90"/>
      <c r="S21" s="49"/>
      <c r="T21" s="50"/>
      <c r="U21" s="50"/>
      <c r="V21" s="50"/>
      <c r="W21" s="50"/>
      <c r="X21" s="50"/>
      <c r="Y21" s="50"/>
      <c r="Z21" s="3"/>
    </row>
    <row r="22" spans="1:26" s="1" customFormat="1" ht="20.25" customHeight="1">
      <c r="A22" s="12"/>
      <c r="B22" s="35">
        <v>15</v>
      </c>
      <c r="C22" s="113"/>
      <c r="D22" s="114"/>
      <c r="E22" s="115"/>
      <c r="F22" s="116"/>
      <c r="G22" s="2"/>
      <c r="H22" s="2"/>
      <c r="I22" s="28" t="s">
        <v>33</v>
      </c>
      <c r="J22" s="145" t="s">
        <v>3</v>
      </c>
      <c r="K22" s="145"/>
      <c r="L22" s="146"/>
      <c r="M22" s="86">
        <v>0.05</v>
      </c>
      <c r="N22" s="87"/>
      <c r="O22" s="78">
        <v>0.01</v>
      </c>
      <c r="P22" s="79"/>
      <c r="Q22" s="80">
        <v>0.05</v>
      </c>
      <c r="R22" s="81"/>
      <c r="S22" s="67">
        <v>0.01</v>
      </c>
      <c r="T22" s="68"/>
      <c r="U22" s="69">
        <v>0.05</v>
      </c>
      <c r="V22" s="70"/>
      <c r="W22" s="84">
        <v>0.01</v>
      </c>
      <c r="X22" s="85"/>
      <c r="Y22" s="43"/>
      <c r="Z22" s="3"/>
    </row>
    <row r="23" spans="1:26" s="1" customFormat="1" ht="20.25" customHeight="1">
      <c r="A23" s="12"/>
      <c r="B23" s="35">
        <v>16</v>
      </c>
      <c r="C23" s="113"/>
      <c r="D23" s="114"/>
      <c r="E23" s="115"/>
      <c r="F23" s="116"/>
      <c r="G23" s="2"/>
      <c r="H23" s="2"/>
      <c r="I23" s="29" t="s">
        <v>20</v>
      </c>
      <c r="J23" s="99" t="s">
        <v>59</v>
      </c>
      <c r="K23" s="82"/>
      <c r="L23" s="83"/>
      <c r="M23" s="65">
        <f>FINV($M$22/2,$M$13,$M$14)</f>
        <v>1.5298411426556413</v>
      </c>
      <c r="N23" s="66"/>
      <c r="O23" s="71">
        <f>FINV($O$22/2,$M$13,$M$14)</f>
        <v>1.744524524838198</v>
      </c>
      <c r="P23" s="72"/>
      <c r="Q23" s="65">
        <f>FINV($Q$22,$M$13,$M$14)</f>
        <v>1.4292904637613901</v>
      </c>
      <c r="R23" s="66"/>
      <c r="S23" s="71">
        <f>FINV($S$22,$M$13,$M$14)</f>
        <v>1.6545342873541813</v>
      </c>
      <c r="T23" s="72"/>
      <c r="U23" s="65">
        <f>1/FINV($U$22,$M$16,$M$17)</f>
        <v>0.6680273089886877</v>
      </c>
      <c r="V23" s="66"/>
      <c r="W23" s="71">
        <f>1/FINV($W$22,$M$16,$M$17)</f>
        <v>0.562201101554042</v>
      </c>
      <c r="X23" s="72"/>
      <c r="Y23" s="43"/>
      <c r="Z23" s="3"/>
    </row>
    <row r="24" spans="1:26" s="1" customFormat="1" ht="20.25" customHeight="1" thickBot="1">
      <c r="A24" s="12"/>
      <c r="B24" s="35">
        <v>17</v>
      </c>
      <c r="C24" s="113"/>
      <c r="D24" s="114"/>
      <c r="E24" s="115"/>
      <c r="F24" s="116"/>
      <c r="G24" s="2"/>
      <c r="H24" s="2"/>
      <c r="I24" s="31" t="s">
        <v>34</v>
      </c>
      <c r="J24" s="163" t="s">
        <v>60</v>
      </c>
      <c r="K24" s="164"/>
      <c r="L24" s="165"/>
      <c r="M24" s="160">
        <f>FINV($M$22/2,$M$16,$M$17)</f>
        <v>1.620026779391992</v>
      </c>
      <c r="N24" s="161"/>
      <c r="O24" s="162">
        <f>FINV($O$22/2,$M$16,$M$17)</f>
        <v>1.8975185867020627</v>
      </c>
      <c r="P24" s="90"/>
      <c r="Q24" s="65">
        <f>FINV($Q$22,$M$16,$M$17)</f>
        <v>1.496944790346788</v>
      </c>
      <c r="R24" s="66"/>
      <c r="S24" s="162">
        <f>FINV($S$22,$M$16,$M$17)</f>
        <v>1.7787229467103316</v>
      </c>
      <c r="T24" s="90"/>
      <c r="U24" s="160">
        <f>1/FINV($U$22,$M$13,$M$14)</f>
        <v>0.699647850002687</v>
      </c>
      <c r="V24" s="161"/>
      <c r="W24" s="162">
        <f>1/FINV($W$22,$M$13,$M$14)</f>
        <v>0.604399683731627</v>
      </c>
      <c r="X24" s="90"/>
      <c r="Y24" s="43"/>
      <c r="Z24" s="3"/>
    </row>
    <row r="25" spans="1:26" s="1" customFormat="1" ht="20.25" customHeight="1" thickBot="1">
      <c r="A25" s="12"/>
      <c r="B25" s="35">
        <v>18</v>
      </c>
      <c r="C25" s="113"/>
      <c r="D25" s="114"/>
      <c r="E25" s="115"/>
      <c r="F25" s="116"/>
      <c r="G25" s="2"/>
      <c r="H25" s="2"/>
      <c r="I25" s="48" t="s">
        <v>35</v>
      </c>
      <c r="J25" s="147" t="s">
        <v>47</v>
      </c>
      <c r="K25" s="149"/>
      <c r="L25" s="150"/>
      <c r="M25" s="151">
        <f>($M$14*$M$11)/($M$13*(1-$M$11))</f>
        <v>0.5090497737556562</v>
      </c>
      <c r="N25" s="152"/>
      <c r="O25" s="152"/>
      <c r="P25" s="153"/>
      <c r="Q25" s="151">
        <f>($M$14*$M$11)/($M$13*(1-$M$11))</f>
        <v>0.5090497737556562</v>
      </c>
      <c r="R25" s="152"/>
      <c r="S25" s="152"/>
      <c r="T25" s="153"/>
      <c r="U25" s="151">
        <f>($M$14*$M$11)/($M$13*(1-$M$11))</f>
        <v>0.5090497737556562</v>
      </c>
      <c r="V25" s="152"/>
      <c r="W25" s="152"/>
      <c r="X25" s="153"/>
      <c r="Y25" s="43"/>
      <c r="Z25" s="3"/>
    </row>
    <row r="26" spans="1:26" s="1" customFormat="1" ht="20.25" customHeight="1" thickBot="1">
      <c r="A26" s="12"/>
      <c r="B26" s="35">
        <v>19</v>
      </c>
      <c r="C26" s="113"/>
      <c r="D26" s="114"/>
      <c r="E26" s="115"/>
      <c r="F26" s="116"/>
      <c r="G26" s="2"/>
      <c r="H26" s="2"/>
      <c r="I26" s="26" t="s">
        <v>36</v>
      </c>
      <c r="J26" s="147" t="s">
        <v>48</v>
      </c>
      <c r="K26" s="149"/>
      <c r="L26" s="150"/>
      <c r="M26" s="151">
        <f>($M$17*(1-$M$11))/($M$16*$M$11)</f>
        <v>1.8640350877192982</v>
      </c>
      <c r="N26" s="152"/>
      <c r="O26" s="152"/>
      <c r="P26" s="153"/>
      <c r="Q26" s="151">
        <f>($M$17*(1-$M$11))/($M$16*$M$11)</f>
        <v>1.8640350877192982</v>
      </c>
      <c r="R26" s="152"/>
      <c r="S26" s="152"/>
      <c r="T26" s="153"/>
      <c r="U26" s="151">
        <f>($M$17*(1-$M$11))/($M$16*$M$11)</f>
        <v>1.8640350877192982</v>
      </c>
      <c r="V26" s="152"/>
      <c r="W26" s="152"/>
      <c r="X26" s="153"/>
      <c r="Y26" s="43"/>
      <c r="Z26" s="3"/>
    </row>
    <row r="27" spans="1:26" s="1" customFormat="1" ht="20.25" customHeight="1" thickBot="1">
      <c r="A27" s="12"/>
      <c r="B27" s="35">
        <v>20</v>
      </c>
      <c r="C27" s="113"/>
      <c r="D27" s="114"/>
      <c r="E27" s="115"/>
      <c r="F27" s="116"/>
      <c r="G27" s="5"/>
      <c r="H27" s="5"/>
      <c r="I27" s="32" t="s">
        <v>37</v>
      </c>
      <c r="J27" s="177" t="s">
        <v>24</v>
      </c>
      <c r="K27" s="177"/>
      <c r="L27" s="178"/>
      <c r="M27" s="172">
        <f>IF(M$25&gt;O$23,"**",IF(M$25&gt;M$23,"*",""))</f>
      </c>
      <c r="N27" s="173"/>
      <c r="O27" s="173"/>
      <c r="P27" s="174"/>
      <c r="Q27" s="169">
        <f>IF(Q$25&gt;S$23,"**",IF(Q$25&gt;Q$23,"*",""))</f>
      </c>
      <c r="R27" s="170"/>
      <c r="S27" s="170"/>
      <c r="T27" s="171"/>
      <c r="U27" s="169" t="str">
        <f>IF(U$25&lt;W$23,"**",IF(U$25&lt;U$23,"*",""))</f>
        <v>**</v>
      </c>
      <c r="V27" s="170"/>
      <c r="W27" s="170"/>
      <c r="X27" s="171"/>
      <c r="Y27" s="43"/>
      <c r="Z27" s="3"/>
    </row>
    <row r="28" spans="1:26" s="1" customFormat="1" ht="20.25" customHeight="1" thickBot="1">
      <c r="A28" s="12"/>
      <c r="B28" s="35">
        <v>21</v>
      </c>
      <c r="C28" s="113"/>
      <c r="D28" s="114"/>
      <c r="E28" s="115"/>
      <c r="F28" s="116"/>
      <c r="G28" s="5"/>
      <c r="H28" s="5"/>
      <c r="I28" s="54"/>
      <c r="J28" s="175" t="s">
        <v>68</v>
      </c>
      <c r="K28" s="175"/>
      <c r="L28" s="176"/>
      <c r="M28" s="166" t="str">
        <f>IF(M$27="**","∵α＝１％で有意",IF(M$27="*","∵α＝５％で有意",IF(M$27="","∵有意であるとはいえない")))</f>
        <v>∵有意であるとはいえない</v>
      </c>
      <c r="N28" s="167"/>
      <c r="O28" s="167"/>
      <c r="P28" s="168"/>
      <c r="Q28" s="166" t="str">
        <f>IF(Q$27="**","∵α＝１％で有意",IF(Q$27="*","∵α＝５％で有意",IF(Q$27="","∵有意であるとはいえない")))</f>
        <v>∵有意であるとはいえない</v>
      </c>
      <c r="R28" s="167"/>
      <c r="S28" s="167"/>
      <c r="T28" s="168"/>
      <c r="U28" s="166" t="str">
        <f>IF(U$27="**","∵α＝１％で有意",IF(U$27="*","∵α＝５％で有意",IF(U$27="","∵有意であるとはいえない")))</f>
        <v>∵α＝１％で有意</v>
      </c>
      <c r="V28" s="167"/>
      <c r="W28" s="167"/>
      <c r="X28" s="168"/>
      <c r="Y28" s="43"/>
      <c r="Z28" s="3"/>
    </row>
    <row r="29" spans="1:26" s="1" customFormat="1" ht="20.25" customHeight="1" thickBot="1">
      <c r="A29" s="12"/>
      <c r="B29" s="35">
        <v>22</v>
      </c>
      <c r="C29" s="113"/>
      <c r="D29" s="114"/>
      <c r="E29" s="115"/>
      <c r="F29" s="116"/>
      <c r="I29" s="54"/>
      <c r="J29" s="177" t="s">
        <v>24</v>
      </c>
      <c r="K29" s="177"/>
      <c r="L29" s="178"/>
      <c r="M29" s="172" t="str">
        <f>IF(M$26&gt;O$24,"**",IF(M$26&gt;M$24,"*",""))</f>
        <v>*</v>
      </c>
      <c r="N29" s="173"/>
      <c r="O29" s="173"/>
      <c r="P29" s="174"/>
      <c r="Q29" s="169" t="str">
        <f>IF(Q$26&gt;S$24,"**",IF(Q$26&gt;Q$24,"*",""))</f>
        <v>**</v>
      </c>
      <c r="R29" s="170"/>
      <c r="S29" s="170"/>
      <c r="T29" s="171"/>
      <c r="U29" s="169">
        <f>IF(U$26&lt;W$24,"**",IF(U$26&lt;U$24,"*",""))</f>
      </c>
      <c r="V29" s="170"/>
      <c r="W29" s="170"/>
      <c r="X29" s="171"/>
      <c r="Y29" s="43"/>
      <c r="Z29" s="3"/>
    </row>
    <row r="30" spans="1:26" s="1" customFormat="1" ht="20.25" customHeight="1" thickBot="1">
      <c r="A30" s="12"/>
      <c r="B30" s="35">
        <v>23</v>
      </c>
      <c r="C30" s="113"/>
      <c r="D30" s="114"/>
      <c r="E30" s="115"/>
      <c r="F30" s="116"/>
      <c r="H30" s="25"/>
      <c r="I30" s="26"/>
      <c r="J30" s="175" t="s">
        <v>69</v>
      </c>
      <c r="K30" s="175"/>
      <c r="L30" s="176"/>
      <c r="M30" s="166" t="str">
        <f>IF(M$29="**","∵α＝１％で有意",IF(M$29="*","∵α＝５％で有意",IF(M$29="","∵有意であるとはいえない")))</f>
        <v>∵α＝５％で有意</v>
      </c>
      <c r="N30" s="167"/>
      <c r="O30" s="167"/>
      <c r="P30" s="168"/>
      <c r="Q30" s="166" t="str">
        <f>IF(Q$29="**","∵α＝１％で有意",IF(Q$29="*","∵α＝５％で有意",IF(Q$29="","∵有意であるとはいえない")))</f>
        <v>∵α＝１％で有意</v>
      </c>
      <c r="R30" s="167"/>
      <c r="S30" s="167"/>
      <c r="T30" s="168"/>
      <c r="U30" s="166" t="str">
        <f>IF(U$29="**","∵α＝１％で有意",IF(U$29="*","∵α＝５％で有意",IF(U$29="","∵有意であるとはいえない")))</f>
        <v>∵有意であるとはいえない</v>
      </c>
      <c r="V30" s="167"/>
      <c r="W30" s="167"/>
      <c r="X30" s="168"/>
      <c r="Y30" s="43"/>
      <c r="Z30" s="3"/>
    </row>
    <row r="31" spans="1:26" s="1" customFormat="1" ht="20.25" customHeight="1">
      <c r="A31" s="12"/>
      <c r="B31" s="35">
        <v>24</v>
      </c>
      <c r="C31" s="113"/>
      <c r="D31" s="114"/>
      <c r="E31" s="115"/>
      <c r="F31" s="116"/>
      <c r="I31" s="14" t="s">
        <v>57</v>
      </c>
      <c r="J31" s="56" t="s">
        <v>58</v>
      </c>
      <c r="M31" s="42"/>
      <c r="N31" s="42"/>
      <c r="O31" s="42"/>
      <c r="P31" s="42"/>
      <c r="Q31" s="42"/>
      <c r="R31" s="42"/>
      <c r="S31" s="42"/>
      <c r="T31" s="43"/>
      <c r="U31" s="43"/>
      <c r="V31" s="44"/>
      <c r="W31" s="45"/>
      <c r="X31" s="43"/>
      <c r="Y31" s="43"/>
      <c r="Z31" s="3"/>
    </row>
    <row r="32" spans="1:26" s="1" customFormat="1" ht="20.25" customHeight="1">
      <c r="A32" s="12"/>
      <c r="B32" s="35">
        <v>25</v>
      </c>
      <c r="C32" s="113"/>
      <c r="D32" s="114"/>
      <c r="E32" s="115"/>
      <c r="F32" s="116"/>
      <c r="J32" s="56" t="s">
        <v>70</v>
      </c>
      <c r="M32" s="42"/>
      <c r="N32" s="42"/>
      <c r="O32" s="42"/>
      <c r="P32" s="42"/>
      <c r="Q32" s="42"/>
      <c r="R32" s="42"/>
      <c r="S32" s="42"/>
      <c r="T32" s="43"/>
      <c r="U32" s="43"/>
      <c r="V32" s="44"/>
      <c r="W32" s="45"/>
      <c r="X32" s="43"/>
      <c r="Y32" s="43"/>
      <c r="Z32" s="3"/>
    </row>
    <row r="33" spans="1:26" s="1" customFormat="1" ht="20.25" customHeight="1">
      <c r="A33" s="12"/>
      <c r="B33" s="35">
        <v>26</v>
      </c>
      <c r="C33" s="113"/>
      <c r="D33" s="114"/>
      <c r="E33" s="115"/>
      <c r="F33" s="116"/>
      <c r="K33" s="194" t="s">
        <v>59</v>
      </c>
      <c r="L33" s="195"/>
      <c r="M33" s="195"/>
      <c r="N33" s="58" t="s">
        <v>65</v>
      </c>
      <c r="O33" s="196" t="s">
        <v>66</v>
      </c>
      <c r="P33" s="196"/>
      <c r="Q33" s="196"/>
      <c r="S33" s="42"/>
      <c r="T33" s="43"/>
      <c r="U33" s="43"/>
      <c r="V33" s="44"/>
      <c r="W33" s="45"/>
      <c r="X33" s="43"/>
      <c r="Y33" s="43"/>
      <c r="Z33" s="3"/>
    </row>
    <row r="34" spans="1:26" s="1" customFormat="1" ht="20.25" customHeight="1">
      <c r="A34" s="12"/>
      <c r="B34" s="35">
        <v>27</v>
      </c>
      <c r="C34" s="113"/>
      <c r="D34" s="114"/>
      <c r="E34" s="115"/>
      <c r="F34" s="116"/>
      <c r="G34" s="5"/>
      <c r="H34" s="5"/>
      <c r="K34" s="194" t="s">
        <v>60</v>
      </c>
      <c r="L34" s="195"/>
      <c r="M34" s="195"/>
      <c r="N34" s="58" t="s">
        <v>65</v>
      </c>
      <c r="O34" s="196" t="s">
        <v>67</v>
      </c>
      <c r="P34" s="196"/>
      <c r="Q34" s="196"/>
      <c r="S34" s="2"/>
      <c r="T34" s="2"/>
      <c r="U34" s="43"/>
      <c r="V34" s="44"/>
      <c r="W34" s="45"/>
      <c r="X34" s="43"/>
      <c r="Y34" s="43"/>
      <c r="Z34" s="3"/>
    </row>
    <row r="35" spans="1:26" s="1" customFormat="1" ht="20.25" customHeight="1" thickBot="1">
      <c r="A35" s="12"/>
      <c r="B35" s="35">
        <v>28</v>
      </c>
      <c r="C35" s="113"/>
      <c r="D35" s="114"/>
      <c r="E35" s="115"/>
      <c r="F35" s="116"/>
      <c r="H35" s="24" t="s">
        <v>6</v>
      </c>
      <c r="S35" s="2"/>
      <c r="T35" s="2"/>
      <c r="U35" s="43"/>
      <c r="V35" s="44"/>
      <c r="W35" s="45"/>
      <c r="X35" s="43"/>
      <c r="Y35" s="43"/>
      <c r="Z35" s="3"/>
    </row>
    <row r="36" spans="1:26" s="1" customFormat="1" ht="20.25" customHeight="1" thickBot="1">
      <c r="A36" s="4"/>
      <c r="B36" s="35">
        <v>29</v>
      </c>
      <c r="C36" s="113"/>
      <c r="D36" s="114"/>
      <c r="E36" s="115"/>
      <c r="F36" s="116"/>
      <c r="I36" s="27" t="s">
        <v>1</v>
      </c>
      <c r="J36" s="134" t="s">
        <v>5</v>
      </c>
      <c r="K36" s="135"/>
      <c r="L36" s="136"/>
      <c r="M36" s="148" t="s">
        <v>9</v>
      </c>
      <c r="N36" s="149"/>
      <c r="O36" s="149"/>
      <c r="P36" s="149"/>
      <c r="Q36" s="149"/>
      <c r="R36" s="150"/>
      <c r="S36" s="2"/>
      <c r="T36" s="2"/>
      <c r="U36" s="43"/>
      <c r="V36" s="43"/>
      <c r="W36" s="43"/>
      <c r="X36" s="43"/>
      <c r="Y36" s="43"/>
      <c r="Z36" s="3"/>
    </row>
    <row r="37" spans="1:26" s="1" customFormat="1" ht="20.25" customHeight="1" thickBot="1">
      <c r="A37" s="4"/>
      <c r="B37" s="36">
        <v>30</v>
      </c>
      <c r="C37" s="179"/>
      <c r="D37" s="180"/>
      <c r="E37" s="181"/>
      <c r="F37" s="182"/>
      <c r="I37" s="28" t="s">
        <v>21</v>
      </c>
      <c r="J37" s="145" t="s">
        <v>45</v>
      </c>
      <c r="K37" s="145"/>
      <c r="L37" s="146"/>
      <c r="M37" s="131">
        <f>M10</f>
        <v>0.25</v>
      </c>
      <c r="N37" s="108"/>
      <c r="O37" s="108"/>
      <c r="P37" s="108"/>
      <c r="Q37" s="108"/>
      <c r="R37" s="109"/>
      <c r="S37" s="43"/>
      <c r="T37" s="43"/>
      <c r="U37" s="43"/>
      <c r="V37" s="43"/>
      <c r="W37" s="43"/>
      <c r="X37" s="43"/>
      <c r="Y37" s="43"/>
      <c r="Z37" s="3"/>
    </row>
    <row r="38" spans="1:30" s="1" customFormat="1" ht="20.25" customHeight="1">
      <c r="A38" s="4"/>
      <c r="B38" s="2"/>
      <c r="C38" s="46"/>
      <c r="D38" s="47"/>
      <c r="E38" s="47"/>
      <c r="F38" s="47"/>
      <c r="H38" s="24"/>
      <c r="I38" s="29" t="s">
        <v>22</v>
      </c>
      <c r="J38" s="139" t="s">
        <v>7</v>
      </c>
      <c r="K38" s="139"/>
      <c r="L38" s="140"/>
      <c r="M38" s="137">
        <f>$M$17/($M$17+($M$16*$M$24))</f>
        <v>0.16877974948521837</v>
      </c>
      <c r="N38" s="137"/>
      <c r="O38" s="143" t="s">
        <v>49</v>
      </c>
      <c r="P38" s="143"/>
      <c r="Q38" s="141">
        <f>($M$13*$M$23)/($M$14+($M$13*$M$23))</f>
        <v>0.3465525446235109</v>
      </c>
      <c r="R38" s="142"/>
      <c r="S38" s="43"/>
      <c r="T38" s="43"/>
      <c r="U38" s="43"/>
      <c r="V38" s="43"/>
      <c r="W38" s="43"/>
      <c r="X38" s="43"/>
      <c r="Y38" s="43"/>
      <c r="Z38" s="3"/>
      <c r="AB38" s="51"/>
      <c r="AC38" s="57"/>
      <c r="AD38" s="51"/>
    </row>
    <row r="39" spans="1:30" s="1" customFormat="1" ht="20.25" customHeight="1" thickBot="1">
      <c r="A39" s="4"/>
      <c r="B39" s="2"/>
      <c r="C39" s="2"/>
      <c r="H39" s="2"/>
      <c r="I39" s="30" t="s">
        <v>23</v>
      </c>
      <c r="J39" s="132" t="s">
        <v>8</v>
      </c>
      <c r="K39" s="132"/>
      <c r="L39" s="133"/>
      <c r="M39" s="138">
        <f>$M$17/($M$17+($M$16*$O$24))</f>
        <v>0.14774417172835821</v>
      </c>
      <c r="N39" s="138"/>
      <c r="O39" s="144" t="s">
        <v>49</v>
      </c>
      <c r="P39" s="144"/>
      <c r="Q39" s="187">
        <f>($M$13*$O$23)/($M$14+($M$13*$O$23))</f>
        <v>0.3768571611489961</v>
      </c>
      <c r="R39" s="188"/>
      <c r="S39" s="43"/>
      <c r="T39" s="43"/>
      <c r="U39" s="43"/>
      <c r="V39" s="43"/>
      <c r="W39" s="43"/>
      <c r="X39" s="43"/>
      <c r="Y39" s="43"/>
      <c r="Z39" s="3"/>
      <c r="AB39" s="51"/>
      <c r="AC39" s="57"/>
      <c r="AD39" s="51"/>
    </row>
    <row r="40" spans="1:26" s="1" customFormat="1" ht="20.25" customHeight="1">
      <c r="A40" s="4"/>
      <c r="B40" s="2"/>
      <c r="C40" s="2"/>
      <c r="H40" s="5"/>
      <c r="I40" s="19"/>
      <c r="J40" s="2"/>
      <c r="K40" s="2"/>
      <c r="L40" s="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3"/>
    </row>
    <row r="41" spans="1:26" s="1" customFormat="1" ht="20.25" customHeight="1">
      <c r="A41" s="4"/>
      <c r="B41" s="2"/>
      <c r="C41" s="2"/>
      <c r="H41" s="5"/>
      <c r="I41" s="19"/>
      <c r="J41" s="2"/>
      <c r="K41" s="2"/>
      <c r="L41" s="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3"/>
    </row>
    <row r="42" spans="1:26" s="1" customFormat="1" ht="20.25" customHeight="1">
      <c r="A42" s="4"/>
      <c r="B42" s="2"/>
      <c r="C42" s="2"/>
      <c r="H42" s="5"/>
      <c r="I42" s="19"/>
      <c r="J42" s="2"/>
      <c r="K42" s="2"/>
      <c r="L42" s="2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3"/>
    </row>
    <row r="43" spans="1:26" s="1" customFormat="1" ht="20.25" customHeight="1">
      <c r="A43" s="4"/>
      <c r="B43" s="2"/>
      <c r="C43" s="2"/>
      <c r="H43" s="2"/>
      <c r="I43" s="19"/>
      <c r="J43" s="2"/>
      <c r="K43" s="2"/>
      <c r="L43" s="2"/>
      <c r="M43" s="43"/>
      <c r="N43" s="43"/>
      <c r="O43" s="55"/>
      <c r="P43" s="43"/>
      <c r="Q43" s="43"/>
      <c r="R43" s="43"/>
      <c r="S43" s="2"/>
      <c r="T43" s="2"/>
      <c r="U43" s="2"/>
      <c r="V43" s="2"/>
      <c r="W43" s="2"/>
      <c r="X43" s="2"/>
      <c r="Y43" s="2"/>
      <c r="Z43" s="3"/>
    </row>
    <row r="44" spans="1:26" s="1" customFormat="1" ht="9" customHeight="1" thickBot="1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0"/>
    </row>
    <row r="45" s="1" customFormat="1" ht="9.7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</sheetData>
  <mergeCells count="165">
    <mergeCell ref="K33:M33"/>
    <mergeCell ref="O33:Q33"/>
    <mergeCell ref="K34:M34"/>
    <mergeCell ref="O34:Q34"/>
    <mergeCell ref="Y3:Z3"/>
    <mergeCell ref="Q39:R39"/>
    <mergeCell ref="I5:L5"/>
    <mergeCell ref="T12:V12"/>
    <mergeCell ref="T16:V16"/>
    <mergeCell ref="J8:L8"/>
    <mergeCell ref="J11:L11"/>
    <mergeCell ref="J14:L14"/>
    <mergeCell ref="M23:N23"/>
    <mergeCell ref="J7:L7"/>
    <mergeCell ref="M26:P26"/>
    <mergeCell ref="Q26:T26"/>
    <mergeCell ref="M18:R18"/>
    <mergeCell ref="J18:L18"/>
    <mergeCell ref="J20:L20"/>
    <mergeCell ref="U26:X26"/>
    <mergeCell ref="J26:L26"/>
    <mergeCell ref="J21:L21"/>
    <mergeCell ref="U29:X29"/>
    <mergeCell ref="J30:L30"/>
    <mergeCell ref="M30:P30"/>
    <mergeCell ref="Q30:T30"/>
    <mergeCell ref="U30:X30"/>
    <mergeCell ref="Q29:T29"/>
    <mergeCell ref="C36:D36"/>
    <mergeCell ref="E36:F36"/>
    <mergeCell ref="C37:D37"/>
    <mergeCell ref="E37:F37"/>
    <mergeCell ref="C34:D34"/>
    <mergeCell ref="E34:F34"/>
    <mergeCell ref="C35:D35"/>
    <mergeCell ref="E35:F35"/>
    <mergeCell ref="C32:D32"/>
    <mergeCell ref="E32:F32"/>
    <mergeCell ref="C33:D33"/>
    <mergeCell ref="E33:F33"/>
    <mergeCell ref="C30:D30"/>
    <mergeCell ref="E30:F30"/>
    <mergeCell ref="C31:D31"/>
    <mergeCell ref="E31:F31"/>
    <mergeCell ref="C29:D29"/>
    <mergeCell ref="E29:F29"/>
    <mergeCell ref="M27:P27"/>
    <mergeCell ref="J28:L28"/>
    <mergeCell ref="M28:P28"/>
    <mergeCell ref="C28:D28"/>
    <mergeCell ref="E28:F28"/>
    <mergeCell ref="J27:L27"/>
    <mergeCell ref="J29:L29"/>
    <mergeCell ref="M29:P29"/>
    <mergeCell ref="J22:L22"/>
    <mergeCell ref="J24:L24"/>
    <mergeCell ref="J23:L23"/>
    <mergeCell ref="U28:X28"/>
    <mergeCell ref="Q27:T27"/>
    <mergeCell ref="U27:X27"/>
    <mergeCell ref="Q28:T28"/>
    <mergeCell ref="W24:X24"/>
    <mergeCell ref="S24:T24"/>
    <mergeCell ref="O23:P23"/>
    <mergeCell ref="U24:V24"/>
    <mergeCell ref="J25:L25"/>
    <mergeCell ref="U25:X25"/>
    <mergeCell ref="M24:N24"/>
    <mergeCell ref="O24:P24"/>
    <mergeCell ref="Q25:T25"/>
    <mergeCell ref="Q24:R24"/>
    <mergeCell ref="C27:D27"/>
    <mergeCell ref="E27:F27"/>
    <mergeCell ref="C24:D24"/>
    <mergeCell ref="E24:F24"/>
    <mergeCell ref="C25:D25"/>
    <mergeCell ref="E25:F25"/>
    <mergeCell ref="C26:D26"/>
    <mergeCell ref="E26:F26"/>
    <mergeCell ref="C22:D22"/>
    <mergeCell ref="E22:F22"/>
    <mergeCell ref="C23:D23"/>
    <mergeCell ref="E23:F23"/>
    <mergeCell ref="I4:Q4"/>
    <mergeCell ref="C18:D18"/>
    <mergeCell ref="E18:F18"/>
    <mergeCell ref="C19:D19"/>
    <mergeCell ref="E19:F19"/>
    <mergeCell ref="E14:F14"/>
    <mergeCell ref="C11:D11"/>
    <mergeCell ref="C10:D10"/>
    <mergeCell ref="E10:F10"/>
    <mergeCell ref="C9:D9"/>
    <mergeCell ref="C20:D20"/>
    <mergeCell ref="E20:F20"/>
    <mergeCell ref="C21:D21"/>
    <mergeCell ref="E21:F21"/>
    <mergeCell ref="M5:Q5"/>
    <mergeCell ref="J19:L19"/>
    <mergeCell ref="M36:R36"/>
    <mergeCell ref="M25:P25"/>
    <mergeCell ref="J15:L15"/>
    <mergeCell ref="J16:L16"/>
    <mergeCell ref="M20:R20"/>
    <mergeCell ref="M16:R16"/>
    <mergeCell ref="M17:R17"/>
    <mergeCell ref="M37:R37"/>
    <mergeCell ref="J39:L39"/>
    <mergeCell ref="J36:L36"/>
    <mergeCell ref="M38:N38"/>
    <mergeCell ref="M39:N39"/>
    <mergeCell ref="J38:L38"/>
    <mergeCell ref="Q38:R38"/>
    <mergeCell ref="O38:P38"/>
    <mergeCell ref="O39:P39"/>
    <mergeCell ref="J37:L37"/>
    <mergeCell ref="E9:F9"/>
    <mergeCell ref="J13:L13"/>
    <mergeCell ref="B6:F6"/>
    <mergeCell ref="C13:D13"/>
    <mergeCell ref="E13:F13"/>
    <mergeCell ref="C7:D7"/>
    <mergeCell ref="E7:F7"/>
    <mergeCell ref="C8:D8"/>
    <mergeCell ref="E8:F8"/>
    <mergeCell ref="J12:L12"/>
    <mergeCell ref="C17:D17"/>
    <mergeCell ref="E17:F17"/>
    <mergeCell ref="E11:F11"/>
    <mergeCell ref="C12:D12"/>
    <mergeCell ref="E12:F12"/>
    <mergeCell ref="C15:D15"/>
    <mergeCell ref="E15:F15"/>
    <mergeCell ref="C16:D16"/>
    <mergeCell ref="E16:F16"/>
    <mergeCell ref="C14:D14"/>
    <mergeCell ref="U7:Y7"/>
    <mergeCell ref="U8:Y8"/>
    <mergeCell ref="U9:Y9"/>
    <mergeCell ref="M7:R7"/>
    <mergeCell ref="M8:R8"/>
    <mergeCell ref="M9:R9"/>
    <mergeCell ref="J9:L9"/>
    <mergeCell ref="W22:X22"/>
    <mergeCell ref="M22:N22"/>
    <mergeCell ref="M21:R21"/>
    <mergeCell ref="M10:R10"/>
    <mergeCell ref="M11:R11"/>
    <mergeCell ref="M12:R12"/>
    <mergeCell ref="M15:R15"/>
    <mergeCell ref="J10:L10"/>
    <mergeCell ref="J17:L17"/>
    <mergeCell ref="M14:R14"/>
    <mergeCell ref="M13:R13"/>
    <mergeCell ref="M19:R19"/>
    <mergeCell ref="W23:X23"/>
    <mergeCell ref="O22:P22"/>
    <mergeCell ref="Q22:R22"/>
    <mergeCell ref="Q23:R23"/>
    <mergeCell ref="U10:Y10"/>
    <mergeCell ref="U11:Y11"/>
    <mergeCell ref="U23:V23"/>
    <mergeCell ref="S22:T22"/>
    <mergeCell ref="U22:V22"/>
    <mergeCell ref="S23:T23"/>
  </mergeCells>
  <conditionalFormatting sqref="M27:X27 M29:X29">
    <cfRule type="cellIs" priority="1" dxfId="0" operator="equal" stopIfTrue="1">
      <formula>"**"</formula>
    </cfRule>
    <cfRule type="cellIs" priority="2" dxfId="1" operator="equal" stopIfTrue="1">
      <formula>"*"</formula>
    </cfRule>
  </conditionalFormatting>
  <printOptions/>
  <pageMargins left="0.61" right="0.1968503937007874" top="0.27" bottom="0.26" header="0" footer="0"/>
  <pageSetup horizontalDpi="600" verticalDpi="600" orientation="portrait" paperSize="9" scale="98" r:id="rId4"/>
  <legacyDrawing r:id="rId3"/>
  <oleObjects>
    <oleObject progId="Equation.3" shapeId="1043242" r:id="rId1"/>
    <oleObject progId="Equation.3" shapeId="105276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</dc:creator>
  <cp:keywords/>
  <dc:description/>
  <cp:lastModifiedBy>tada</cp:lastModifiedBy>
  <cp:lastPrinted>2007-04-09T08:00:00Z</cp:lastPrinted>
  <dcterms:created xsi:type="dcterms:W3CDTF">1998-05-06T14:22:11Z</dcterms:created>
  <dcterms:modified xsi:type="dcterms:W3CDTF">2007-04-09T08:01:39Z</dcterms:modified>
  <cp:category/>
  <cp:version/>
  <cp:contentType/>
  <cp:contentStatus/>
</cp:coreProperties>
</file>