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35" tabRatio="643" firstSheet="1" activeTab="1"/>
  </bookViews>
  <sheets>
    <sheet name="Sheet1" sheetId="1" state="hidden" r:id="rId1"/>
    <sheet name="6" sheetId="2" r:id="rId2"/>
  </sheets>
  <definedNames>
    <definedName name="_xlnm.Print_Area" localSheetId="1">'6'!$A$1:$AG$41</definedName>
  </definedNames>
  <calcPr fullCalcOnLoad="1"/>
</workbook>
</file>

<file path=xl/sharedStrings.xml><?xml version="1.0" encoding="utf-8"?>
<sst xmlns="http://schemas.openxmlformats.org/spreadsheetml/2006/main" count="63" uniqueCount="59">
  <si>
    <t>１／</t>
  </si>
  <si>
    <t>２／</t>
  </si>
  <si>
    <t>３／</t>
  </si>
  <si>
    <t>４／</t>
  </si>
  <si>
    <t>3/1</t>
  </si>
  <si>
    <t>U</t>
  </si>
  <si>
    <t>L</t>
  </si>
  <si>
    <t>R</t>
  </si>
  <si>
    <r>
      <t>R</t>
    </r>
    <r>
      <rPr>
        <sz val="6"/>
        <rFont val="ＭＳ ゴシック"/>
        <family val="3"/>
      </rPr>
      <t>U</t>
    </r>
  </si>
  <si>
    <r>
      <t>A</t>
    </r>
    <r>
      <rPr>
        <sz val="6"/>
        <rFont val="ＭＳ ゴシック"/>
        <family val="3"/>
      </rPr>
      <t>2</t>
    </r>
  </si>
  <si>
    <r>
      <t>D</t>
    </r>
    <r>
      <rPr>
        <sz val="6"/>
        <rFont val="ＭＳ ゴシック"/>
        <family val="3"/>
      </rPr>
      <t>4</t>
    </r>
  </si>
  <si>
    <t>備　　考</t>
  </si>
  <si>
    <t>① 管理図係数</t>
  </si>
  <si>
    <t>記号</t>
  </si>
  <si>
    <t>n</t>
  </si>
  <si>
    <t>計</t>
  </si>
  <si>
    <t>② 統計値</t>
  </si>
  <si>
    <t>平均値</t>
  </si>
  <si>
    <t>UCL</t>
  </si>
  <si>
    <t>LCL</t>
  </si>
  <si>
    <t>n数</t>
  </si>
  <si>
    <t>係数選択</t>
  </si>
  <si>
    <t>----</t>
  </si>
  <si>
    <t>特記事項</t>
  </si>
  <si>
    <t>(注) 予備ﾃﾞｰﾀの時はこのまま使ってよいが､次月以降は前月の管理限界線を使用すること｡</t>
  </si>
  <si>
    <t>総ページ数</t>
  </si>
  <si>
    <t>）</t>
  </si>
  <si>
    <t>２／</t>
  </si>
  <si>
    <t>３／</t>
  </si>
  <si>
    <t>４／</t>
  </si>
  <si>
    <t>５／</t>
  </si>
  <si>
    <t>６／</t>
  </si>
  <si>
    <t>７／</t>
  </si>
  <si>
    <t>８／</t>
  </si>
  <si>
    <t>９／</t>
  </si>
  <si>
    <t>１０／</t>
  </si>
  <si>
    <t>１１／</t>
  </si>
  <si>
    <t>１２／</t>
  </si>
  <si>
    <t>１３／</t>
  </si>
  <si>
    <t>本文</t>
  </si>
  <si>
    <t>改正履歴</t>
  </si>
  <si>
    <t>　　管理図</t>
  </si>
  <si>
    <t>管理図用</t>
  </si>
  <si>
    <r>
      <t>R</t>
    </r>
    <r>
      <rPr>
        <sz val="11"/>
        <color indexed="8"/>
        <rFont val="ＭＳ ゴシック"/>
        <family val="3"/>
      </rPr>
      <t>管理図用</t>
    </r>
  </si>
  <si>
    <r>
      <t>R</t>
    </r>
    <r>
      <rPr>
        <sz val="11"/>
        <color indexed="8"/>
        <rFont val="ＭＳ ゴシック"/>
        <family val="3"/>
      </rPr>
      <t>管理図</t>
    </r>
  </si>
  <si>
    <t>群数</t>
  </si>
  <si>
    <t>品　番</t>
  </si>
  <si>
    <t>作業名</t>
  </si>
  <si>
    <t>管理図No</t>
  </si>
  <si>
    <t>作業区分</t>
  </si>
  <si>
    <t>品質特性</t>
  </si>
  <si>
    <t>規格値</t>
  </si>
  <si>
    <t>年</t>
  </si>
  <si>
    <t>月度</t>
  </si>
  <si>
    <t>計算用シート(自動的に計算します)</t>
  </si>
  <si>
    <t>ﾃﾞｰﾀ数算出</t>
  </si>
  <si>
    <t>１／</t>
  </si>
  <si>
    <t>付図表-1</t>
  </si>
  <si>
    <t>この表は資料の内容には関係ありません｡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</si>
</sst>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"/>
    <numFmt numFmtId="177" formatCode="m"/>
    <numFmt numFmtId="178" formatCode="d"/>
    <numFmt numFmtId="179" formatCode="0.0"/>
    <numFmt numFmtId="180" formatCode="0_);[Red]\(0\)"/>
    <numFmt numFmtId="181" formatCode="0.0_);[Red]\(0.0\)"/>
    <numFmt numFmtId="182" formatCode="0.00_);[Red]\(0.00\)"/>
    <numFmt numFmtId="183" formatCode="&quot;済&quot;;;"/>
    <numFmt numFmtId="184" formatCode="yy\-mm\-dd"/>
    <numFmt numFmtId="185" formatCode="\'yy\-mm\-dd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  <numFmt numFmtId="194" formatCode="yyyy\-mm\-dd"/>
    <numFmt numFmtId="195" formatCode="yy\-m\-d"/>
    <numFmt numFmtId="196" formatCode="0.000_);[Red]\(0.000\)"/>
    <numFmt numFmtId="197" formatCode="0.000"/>
    <numFmt numFmtId="198" formatCode="0.00000_);[Red]\(0.00000\)"/>
    <numFmt numFmtId="199" formatCode="0.0000_);[Red]\(0.0000\)"/>
    <numFmt numFmtId="200" formatCode="0.0000"/>
    <numFmt numFmtId="201" formatCode="0.0000000"/>
    <numFmt numFmtId="202" formatCode="0.000000"/>
    <numFmt numFmtId="203" formatCode="0.00000"/>
    <numFmt numFmtId="204" formatCode="0.00000000"/>
    <numFmt numFmtId="205" formatCode="0.0000000000"/>
    <numFmt numFmtId="206" formatCode="0.00000000000"/>
    <numFmt numFmtId="207" formatCode="0.000000000000"/>
    <numFmt numFmtId="208" formatCode="0.0000000000000"/>
    <numFmt numFmtId="209" formatCode="0.00000000000000"/>
    <numFmt numFmtId="210" formatCode="0.000000000000000"/>
    <numFmt numFmtId="211" formatCode="0.0000000000000000"/>
    <numFmt numFmtId="212" formatCode="0.00000000000000000"/>
    <numFmt numFmtId="213" formatCode="0.000000000000000000"/>
    <numFmt numFmtId="214" formatCode="0.0000000000000000000"/>
    <numFmt numFmtId="215" formatCode="0.000000000"/>
    <numFmt numFmtId="216" formatCode="0.000000000000000_);[Red]\(0.000000000000000\)"/>
    <numFmt numFmtId="217" formatCode="0.00000000000000_);[Red]\(0.00000000000000\)"/>
    <numFmt numFmtId="218" formatCode="0.0000000000000_);[Red]\(0.0000000000000\)"/>
    <numFmt numFmtId="219" formatCode="0.000000000000_);[Red]\(0.000000000000\)"/>
    <numFmt numFmtId="220" formatCode="0.00000000000_);[Red]\(0.00000000000\)"/>
    <numFmt numFmtId="221" formatCode="0.0000000000_);[Red]\(0.0000000000\)"/>
    <numFmt numFmtId="222" formatCode="0.000000000_);[Red]\(0.000000000\)"/>
    <numFmt numFmtId="223" formatCode="0.00000000_);[Red]\(0.00000000\)"/>
    <numFmt numFmtId="224" formatCode="0.0000000_);[Red]\(0.0000000\)"/>
    <numFmt numFmtId="225" formatCode="0.000000_);[Red]\(0.000000\)"/>
    <numFmt numFmtId="226" formatCode="#,##0.00;[Red]\-#,##0.00;#"/>
    <numFmt numFmtId="227" formatCode="#,##0.000;[Red]\-#,##0.000;#.0"/>
    <numFmt numFmtId="228" formatCode="#.###;\-#.###;#"/>
    <numFmt numFmtId="229" formatCode="#.##0;\-#.##0;#"/>
    <numFmt numFmtId="230" formatCode=".00%"/>
    <numFmt numFmtId="231" formatCode="&quot;提&quot;&quot;案&quot;\:&quot;参&quot;&quot;加&quot;\:&quot;却&quot;&quot;下&quot;"/>
  </numFmts>
  <fonts count="2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11.25"/>
      <name val="ＭＳ Ｐゴシック"/>
      <family val="3"/>
    </font>
    <font>
      <b/>
      <sz val="16.25"/>
      <name val="ＭＳ Ｐゴシック"/>
      <family val="3"/>
    </font>
    <font>
      <sz val="16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2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20">
      <alignment/>
      <protection/>
    </xf>
    <xf numFmtId="0" fontId="8" fillId="0" borderId="0" xfId="20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8" fillId="0" borderId="0" xfId="20" applyFont="1" applyAlignment="1">
      <alignment vertical="center"/>
      <protection/>
    </xf>
    <xf numFmtId="0" fontId="8" fillId="0" borderId="0" xfId="20" applyFont="1" applyAlignment="1">
      <alignment horizontal="left" vertical="center"/>
      <protection/>
    </xf>
    <xf numFmtId="0" fontId="5" fillId="0" borderId="0" xfId="0" applyFont="1" applyAlignment="1">
      <alignment vertical="center"/>
    </xf>
    <xf numFmtId="179" fontId="13" fillId="0" borderId="7" xfId="0" applyNumberFormat="1" applyFont="1" applyBorder="1" applyAlignment="1">
      <alignment vertical="center" shrinkToFit="1"/>
    </xf>
    <xf numFmtId="179" fontId="13" fillId="0" borderId="8" xfId="0" applyNumberFormat="1" applyFont="1" applyBorder="1" applyAlignment="1">
      <alignment vertical="center" shrinkToFit="1"/>
    </xf>
    <xf numFmtId="179" fontId="13" fillId="0" borderId="8" xfId="0" applyNumberFormat="1" applyFont="1" applyBorder="1" applyAlignment="1">
      <alignment horizontal="center" vertical="center" shrinkToFit="1"/>
    </xf>
    <xf numFmtId="179" fontId="4" fillId="0" borderId="8" xfId="0" applyNumberFormat="1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97" fontId="0" fillId="0" borderId="8" xfId="0" applyNumberFormat="1" applyFont="1" applyBorder="1" applyAlignment="1">
      <alignment vertical="center" shrinkToFit="1"/>
    </xf>
    <xf numFmtId="2" fontId="13" fillId="0" borderId="7" xfId="0" applyNumberFormat="1" applyFont="1" applyBorder="1" applyAlignment="1">
      <alignment vertical="center" shrinkToFit="1"/>
    </xf>
    <xf numFmtId="2" fontId="13" fillId="0" borderId="8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197" fontId="0" fillId="0" borderId="8" xfId="0" applyNumberFormat="1" applyBorder="1" applyAlignment="1">
      <alignment horizontal="center" vertical="center" shrinkToFit="1"/>
    </xf>
    <xf numFmtId="0" fontId="16" fillId="0" borderId="8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197" fontId="17" fillId="0" borderId="12" xfId="0" applyNumberFormat="1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97" fontId="0" fillId="0" borderId="13" xfId="0" applyNumberForma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97" fontId="0" fillId="0" borderId="21" xfId="0" applyNumberFormat="1" applyBorder="1" applyAlignment="1">
      <alignment horizontal="center" vertical="center" shrinkToFit="1"/>
    </xf>
    <xf numFmtId="0" fontId="0" fillId="0" borderId="21" xfId="0" applyBorder="1" applyAlignment="1" quotePrefix="1">
      <alignment horizontal="center" vertical="center" shrinkToFit="1"/>
    </xf>
    <xf numFmtId="0" fontId="16" fillId="0" borderId="13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56" fontId="4" fillId="0" borderId="23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2" fontId="13" fillId="0" borderId="26" xfId="0" applyNumberFormat="1" applyFont="1" applyBorder="1" applyAlignment="1">
      <alignment vertical="center" shrinkToFit="1"/>
    </xf>
    <xf numFmtId="0" fontId="0" fillId="0" borderId="27" xfId="0" applyFont="1" applyBorder="1" applyAlignment="1">
      <alignment horizontal="center" vertical="center"/>
    </xf>
    <xf numFmtId="2" fontId="13" fillId="0" borderId="4" xfId="0" applyNumberFormat="1" applyFont="1" applyBorder="1" applyAlignment="1">
      <alignment vertical="center" shrinkToFit="1"/>
    </xf>
    <xf numFmtId="2" fontId="13" fillId="0" borderId="21" xfId="0" applyNumberFormat="1" applyFont="1" applyBorder="1" applyAlignment="1">
      <alignment vertical="center" shrinkToFit="1"/>
    </xf>
    <xf numFmtId="2" fontId="13" fillId="0" borderId="21" xfId="0" applyNumberFormat="1" applyFont="1" applyBorder="1" applyAlignment="1">
      <alignment horizontal="center" vertical="center" shrinkToFit="1"/>
    </xf>
    <xf numFmtId="2" fontId="0" fillId="0" borderId="21" xfId="0" applyNumberFormat="1" applyBorder="1" applyAlignment="1">
      <alignment vertical="center" shrinkToFit="1"/>
    </xf>
    <xf numFmtId="2" fontId="0" fillId="0" borderId="20" xfId="0" applyNumberFormat="1" applyBorder="1" applyAlignment="1">
      <alignment vertical="center" shrinkToFit="1"/>
    </xf>
    <xf numFmtId="2" fontId="0" fillId="0" borderId="5" xfId="0" applyNumberForma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5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 shrinkToFit="1"/>
    </xf>
    <xf numFmtId="0" fontId="21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7" fillId="0" borderId="0" xfId="0" applyFont="1" applyAlignment="1" quotePrefix="1">
      <alignment horizontal="left" vertical="center"/>
    </xf>
    <xf numFmtId="0" fontId="12" fillId="0" borderId="0" xfId="20" applyFont="1" applyAlignment="1">
      <alignment horizontal="right" vertical="center"/>
      <protection/>
    </xf>
    <xf numFmtId="0" fontId="8" fillId="0" borderId="0" xfId="20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/>
    </xf>
    <xf numFmtId="0" fontId="6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4" fillId="0" borderId="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right" vertical="center" shrinkToFit="1"/>
    </xf>
    <xf numFmtId="0" fontId="14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right" vertical="center" shrinkToFit="1"/>
    </xf>
    <xf numFmtId="0" fontId="16" fillId="0" borderId="9" xfId="0" applyFont="1" applyBorder="1" applyAlignment="1">
      <alignment horizontal="right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34" xfId="0" applyFont="1" applyBorder="1" applyAlignment="1">
      <alignment horizontal="right" vertical="center" shrinkToFit="1"/>
    </xf>
    <xf numFmtId="0" fontId="23" fillId="0" borderId="34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採改室用標準帳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525"/>
          <c:w val="1"/>
          <c:h val="0.85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6!$C$26:$AG$26</c:f>
              <c:strCache/>
            </c:strRef>
          </c:cat>
          <c:val>
            <c:numRef>
              <c:f>6!$C$48:$AG$48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6!$C$26:$AG$26</c:f>
              <c:strCache/>
            </c:strRef>
          </c:cat>
          <c:val>
            <c:numRef>
              <c:f>6!$C$49:$AG$49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6!$C$26:$AG$26</c:f>
              <c:strCache/>
            </c:strRef>
          </c:cat>
          <c:val>
            <c:numRef>
              <c:f>6!$C$50:$AG$50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6!$C$26:$AG$26</c:f>
              <c:strCache/>
            </c:strRef>
          </c:cat>
          <c:val>
            <c:numRef>
              <c:f>6!$C$33:$AG$33</c:f>
              <c:numCache/>
            </c:numRef>
          </c:val>
          <c:smooth val="0"/>
        </c:ser>
        <c:marker val="1"/>
        <c:axId val="41430351"/>
        <c:axId val="37328840"/>
      </c:lineChart>
      <c:catAx>
        <c:axId val="41430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期　　　日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37328840"/>
        <c:crosses val="autoZero"/>
        <c:auto val="1"/>
        <c:lblOffset val="100"/>
        <c:noMultiLvlLbl val="0"/>
      </c:catAx>
      <c:valAx>
        <c:axId val="37328840"/>
        <c:scaling>
          <c:orientation val="minMax"/>
          <c:max val="45.4"/>
          <c:min val="44.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4143035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span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725"/>
          <c:w val="0.99625"/>
          <c:h val="0.91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6!$C$26:$AG$26</c:f>
              <c:strCache/>
            </c:strRef>
          </c:cat>
          <c:val>
            <c:numRef>
              <c:f>6!$C$51:$AG$51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6!$C$26:$AG$26</c:f>
              <c:strCache/>
            </c:strRef>
          </c:cat>
          <c:val>
            <c:numRef>
              <c:f>6!$C$52:$AG$52</c:f>
              <c:numCache/>
            </c:numRef>
          </c:val>
          <c:smooth val="0"/>
        </c:ser>
        <c:ser>
          <c:idx val="3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6!$C$26:$AG$26</c:f>
              <c:strCache/>
            </c:strRef>
          </c:cat>
          <c:val>
            <c:numRef>
              <c:f>6!$C$34:$AG$34</c:f>
              <c:numCache/>
            </c:numRef>
          </c:val>
          <c:smooth val="0"/>
        </c:ser>
        <c:marker val="1"/>
        <c:axId val="415241"/>
        <c:axId val="3737170"/>
      </c:lineChart>
      <c:catAx>
        <c:axId val="41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期　　　日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3737170"/>
        <c:crosses val="autoZero"/>
        <c:auto val="1"/>
        <c:lblOffset val="100"/>
        <c:noMultiLvlLbl val="0"/>
      </c:catAx>
      <c:valAx>
        <c:axId val="3737170"/>
        <c:scaling>
          <c:orientation val="minMax"/>
          <c:max val="1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/>
                  <a:t>R</a:t>
                </a:r>
              </a:p>
            </c:rich>
          </c:tx>
          <c:layout>
            <c:manualLayout>
              <c:xMode val="factor"/>
              <c:yMode val="factor"/>
              <c:x val="0.0057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415241"/>
        <c:crossesAt val="1"/>
        <c:crossBetween val="between"/>
        <c:dispUnits/>
        <c:majorUnit val="0.4"/>
      </c:valAx>
      <c:spPr>
        <a:noFill/>
        <a:ln w="25400">
          <a:solidFill>
            <a:srgbClr val="000000"/>
          </a:solidFill>
        </a:ln>
      </c:spPr>
    </c:plotArea>
    <c:plotVisOnly val="1"/>
    <c:dispBlanksAs val="span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209550</xdr:rowOff>
    </xdr:from>
    <xdr:to>
      <xdr:col>32</xdr:col>
      <xdr:colOff>523875</xdr:colOff>
      <xdr:row>15</xdr:row>
      <xdr:rowOff>219075</xdr:rowOff>
    </xdr:to>
    <xdr:graphicFrame>
      <xdr:nvGraphicFramePr>
        <xdr:cNvPr id="1" name="Chart 2"/>
        <xdr:cNvGraphicFramePr/>
      </xdr:nvGraphicFramePr>
      <xdr:xfrm>
        <a:off x="295275" y="1943100"/>
        <a:ext cx="168211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190500</xdr:rowOff>
    </xdr:from>
    <xdr:to>
      <xdr:col>32</xdr:col>
      <xdr:colOff>504825</xdr:colOff>
      <xdr:row>24</xdr:row>
      <xdr:rowOff>104775</xdr:rowOff>
    </xdr:to>
    <xdr:graphicFrame>
      <xdr:nvGraphicFramePr>
        <xdr:cNvPr id="2" name="Chart 25"/>
        <xdr:cNvGraphicFramePr/>
      </xdr:nvGraphicFramePr>
      <xdr:xfrm>
        <a:off x="295275" y="3981450"/>
        <a:ext cx="168021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152400</xdr:colOff>
      <xdr:row>1</xdr:row>
      <xdr:rowOff>85725</xdr:rowOff>
    </xdr:from>
    <xdr:to>
      <xdr:col>24</xdr:col>
      <xdr:colOff>9525</xdr:colOff>
      <xdr:row>3</xdr:row>
      <xdr:rowOff>161925</xdr:rowOff>
    </xdr:to>
    <xdr:sp>
      <xdr:nvSpPr>
        <xdr:cNvPr id="3" name="TextBox 76"/>
        <xdr:cNvSpPr txBox="1">
          <a:spLocks noChangeArrowheads="1"/>
        </xdr:cNvSpPr>
      </xdr:nvSpPr>
      <xdr:spPr>
        <a:xfrm>
          <a:off x="8743950" y="314325"/>
          <a:ext cx="3590925" cy="600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例を記載しているので､利用する場合はデータ欄のデータを消去して使用して下さい｡</a:t>
          </a:r>
        </a:p>
      </xdr:txBody>
    </xdr:sp>
    <xdr:clientData fPrintsWithSheet="0"/>
  </xdr:twoCellAnchor>
  <xdr:twoCellAnchor>
    <xdr:from>
      <xdr:col>2</xdr:col>
      <xdr:colOff>371475</xdr:colOff>
      <xdr:row>6</xdr:row>
      <xdr:rowOff>219075</xdr:rowOff>
    </xdr:from>
    <xdr:to>
      <xdr:col>3</xdr:col>
      <xdr:colOff>495300</xdr:colOff>
      <xdr:row>8</xdr:row>
      <xdr:rowOff>9525</xdr:rowOff>
    </xdr:to>
    <xdr:sp>
      <xdr:nvSpPr>
        <xdr:cNvPr id="4" name="TextBox 83"/>
        <xdr:cNvSpPr txBox="1">
          <a:spLocks noChangeArrowheads="1"/>
        </xdr:cNvSpPr>
      </xdr:nvSpPr>
      <xdr:spPr>
        <a:xfrm>
          <a:off x="962025" y="1952625"/>
          <a:ext cx="657225" cy="2476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ｎ＝５</a:t>
          </a:r>
        </a:p>
      </xdr:txBody>
    </xdr:sp>
    <xdr:clientData/>
  </xdr:twoCellAnchor>
  <xdr:twoCellAnchor>
    <xdr:from>
      <xdr:col>11</xdr:col>
      <xdr:colOff>276225</xdr:colOff>
      <xdr:row>1</xdr:row>
      <xdr:rowOff>200025</xdr:rowOff>
    </xdr:from>
    <xdr:to>
      <xdr:col>16</xdr:col>
      <xdr:colOff>390525</xdr:colOff>
      <xdr:row>3</xdr:row>
      <xdr:rowOff>104775</xdr:rowOff>
    </xdr:to>
    <xdr:grpSp>
      <xdr:nvGrpSpPr>
        <xdr:cNvPr id="5" name="Group 86"/>
        <xdr:cNvGrpSpPr>
          <a:grpSpLocks/>
        </xdr:cNvGrpSpPr>
      </xdr:nvGrpSpPr>
      <xdr:grpSpPr>
        <a:xfrm>
          <a:off x="5667375" y="428625"/>
          <a:ext cx="2781300" cy="428625"/>
          <a:chOff x="478" y="49"/>
          <a:chExt cx="235" cy="46"/>
        </a:xfrm>
        <a:solidFill>
          <a:srgbClr val="FFFFFF"/>
        </a:solidFill>
      </xdr:grpSpPr>
      <xdr:sp>
        <xdr:nvSpPr>
          <xdr:cNvPr id="6" name="TextBox 84"/>
          <xdr:cNvSpPr txBox="1">
            <a:spLocks noChangeArrowheads="1"/>
          </xdr:cNvSpPr>
        </xdr:nvSpPr>
        <xdr:spPr>
          <a:xfrm>
            <a:off x="478" y="49"/>
            <a:ext cx="235" cy="46"/>
          </a:xfrm>
          <a:prstGeom prst="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17</xdr:col>
      <xdr:colOff>152400</xdr:colOff>
      <xdr:row>0</xdr:row>
      <xdr:rowOff>66675</xdr:rowOff>
    </xdr:from>
    <xdr:to>
      <xdr:col>21</xdr:col>
      <xdr:colOff>495300</xdr:colOff>
      <xdr:row>1</xdr:row>
      <xdr:rowOff>85725</xdr:rowOff>
    </xdr:to>
    <xdr:sp>
      <xdr:nvSpPr>
        <xdr:cNvPr id="8" name="TextBox 87"/>
        <xdr:cNvSpPr txBox="1">
          <a:spLocks noChangeArrowheads="1"/>
        </xdr:cNvSpPr>
      </xdr:nvSpPr>
      <xdr:spPr>
        <a:xfrm>
          <a:off x="8743950" y="66675"/>
          <a:ext cx="2476500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サイズはA3としてもよい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5"/>
  <sheetViews>
    <sheetView workbookViewId="0" topLeftCell="A1">
      <selection activeCell="C23" sqref="C23"/>
    </sheetView>
  </sheetViews>
  <sheetFormatPr defaultColWidth="8.796875" defaultRowHeight="14.25"/>
  <sheetData>
    <row r="2" spans="2:6" ht="13.5">
      <c r="B2" t="s">
        <v>25</v>
      </c>
      <c r="C2" s="12"/>
      <c r="D2" s="12"/>
      <c r="E2" s="12"/>
      <c r="F2" s="12"/>
    </row>
    <row r="3" spans="2:8" ht="21">
      <c r="B3" s="81">
        <f>C24</f>
        <v>10</v>
      </c>
      <c r="C3" s="3"/>
      <c r="D3" s="3" t="s">
        <v>56</v>
      </c>
      <c r="E3" s="3" t="s">
        <v>26</v>
      </c>
      <c r="F3" s="13"/>
      <c r="H3" t="s">
        <v>57</v>
      </c>
    </row>
    <row r="4" spans="2:9" ht="18.75">
      <c r="B4" s="3"/>
      <c r="C4" s="3"/>
      <c r="D4" s="3" t="s">
        <v>27</v>
      </c>
      <c r="E4" s="71" t="str">
        <f aca="true" t="shared" si="0" ref="E4:E15">MID($D4,1,3)&amp;WIDECHAR($B$3)</f>
        <v>２／１０</v>
      </c>
      <c r="F4" s="13"/>
      <c r="H4" s="75">
        <v>4</v>
      </c>
      <c r="I4" s="16"/>
    </row>
    <row r="5" spans="2:9" ht="13.5">
      <c r="B5" s="3"/>
      <c r="C5" s="3"/>
      <c r="D5" s="3" t="s">
        <v>28</v>
      </c>
      <c r="E5" s="71" t="str">
        <f t="shared" si="0"/>
        <v>３／１０</v>
      </c>
      <c r="F5" s="13"/>
      <c r="H5" s="76" t="s">
        <v>0</v>
      </c>
      <c r="I5" s="77" t="str">
        <f aca="true" t="shared" si="1" ref="I5:I12">MID($H5,1,3)&amp;WIDECHAR($H$4)</f>
        <v>１／４</v>
      </c>
    </row>
    <row r="6" spans="2:9" ht="13.5">
      <c r="B6" s="3"/>
      <c r="C6" s="3"/>
      <c r="D6" s="3" t="s">
        <v>29</v>
      </c>
      <c r="E6" s="71" t="str">
        <f t="shared" si="0"/>
        <v>４／１０</v>
      </c>
      <c r="F6" s="13"/>
      <c r="H6" s="76" t="s">
        <v>1</v>
      </c>
      <c r="I6" s="77" t="str">
        <f t="shared" si="1"/>
        <v>２／４</v>
      </c>
    </row>
    <row r="7" spans="2:9" ht="13.5">
      <c r="B7" s="13"/>
      <c r="C7" s="13"/>
      <c r="D7" s="3" t="s">
        <v>30</v>
      </c>
      <c r="E7" s="71" t="str">
        <f t="shared" si="0"/>
        <v>５／１０</v>
      </c>
      <c r="F7" s="13"/>
      <c r="H7" s="76" t="s">
        <v>2</v>
      </c>
      <c r="I7" s="77" t="str">
        <f t="shared" si="1"/>
        <v>３／４</v>
      </c>
    </row>
    <row r="8" spans="2:9" ht="13.5">
      <c r="B8" s="19"/>
      <c r="C8" s="13"/>
      <c r="D8" s="3" t="s">
        <v>31</v>
      </c>
      <c r="E8" s="71" t="str">
        <f t="shared" si="0"/>
        <v>６／１０</v>
      </c>
      <c r="F8" s="13"/>
      <c r="H8" s="76" t="s">
        <v>3</v>
      </c>
      <c r="I8" s="77" t="str">
        <f t="shared" si="1"/>
        <v>４／４</v>
      </c>
    </row>
    <row r="9" spans="2:9" ht="13.5">
      <c r="B9" s="19"/>
      <c r="C9" s="13"/>
      <c r="D9" s="3" t="s">
        <v>32</v>
      </c>
      <c r="E9" s="71" t="str">
        <f t="shared" si="0"/>
        <v>７／１０</v>
      </c>
      <c r="F9" s="13"/>
      <c r="H9" s="76" t="s">
        <v>30</v>
      </c>
      <c r="I9" s="77" t="str">
        <f t="shared" si="1"/>
        <v>５／４</v>
      </c>
    </row>
    <row r="10" spans="2:9" ht="13.5">
      <c r="B10" s="19"/>
      <c r="C10" s="13"/>
      <c r="D10" s="3" t="s">
        <v>33</v>
      </c>
      <c r="E10" s="71" t="str">
        <f t="shared" si="0"/>
        <v>８／１０</v>
      </c>
      <c r="F10" s="13"/>
      <c r="H10" s="76" t="s">
        <v>31</v>
      </c>
      <c r="I10" s="77" t="str">
        <f t="shared" si="1"/>
        <v>６／４</v>
      </c>
    </row>
    <row r="11" spans="2:9" ht="13.5">
      <c r="B11" s="13"/>
      <c r="C11" s="14"/>
      <c r="D11" s="3" t="s">
        <v>34</v>
      </c>
      <c r="E11" s="71" t="str">
        <f t="shared" si="0"/>
        <v>９／１０</v>
      </c>
      <c r="F11" s="13"/>
      <c r="H11" s="76" t="s">
        <v>32</v>
      </c>
      <c r="I11" s="77" t="str">
        <f t="shared" si="1"/>
        <v>７／４</v>
      </c>
    </row>
    <row r="12" spans="2:9" ht="13.5">
      <c r="B12" s="13"/>
      <c r="C12" s="14"/>
      <c r="D12" s="3" t="s">
        <v>35</v>
      </c>
      <c r="E12" s="71" t="str">
        <f t="shared" si="0"/>
        <v>１０／１０</v>
      </c>
      <c r="F12" s="13"/>
      <c r="H12" s="76" t="s">
        <v>33</v>
      </c>
      <c r="I12" s="77" t="str">
        <f t="shared" si="1"/>
        <v>８／４</v>
      </c>
    </row>
    <row r="13" spans="2:9" ht="13.5">
      <c r="B13" s="20"/>
      <c r="C13" s="14"/>
      <c r="D13" s="3" t="s">
        <v>36</v>
      </c>
      <c r="E13" s="71" t="str">
        <f t="shared" si="0"/>
        <v>１１／１０</v>
      </c>
      <c r="F13" s="13"/>
      <c r="H13" s="76"/>
      <c r="I13" s="76"/>
    </row>
    <row r="14" spans="2:6" ht="13.5">
      <c r="B14" s="13"/>
      <c r="C14" s="13"/>
      <c r="D14" s="3" t="s">
        <v>37</v>
      </c>
      <c r="E14" s="71" t="str">
        <f t="shared" si="0"/>
        <v>１２／１０</v>
      </c>
      <c r="F14" s="13"/>
    </row>
    <row r="15" spans="2:6" ht="13.5">
      <c r="B15" s="13"/>
      <c r="C15" s="13"/>
      <c r="D15" s="3" t="s">
        <v>38</v>
      </c>
      <c r="E15" s="71" t="str">
        <f t="shared" si="0"/>
        <v>１３／１０</v>
      </c>
      <c r="F15" s="13"/>
    </row>
    <row r="16" spans="2:6" ht="13.5">
      <c r="B16" s="13"/>
      <c r="C16" s="13"/>
      <c r="D16" s="13"/>
      <c r="E16" s="13"/>
      <c r="F16" s="13"/>
    </row>
    <row r="17" spans="2:6" ht="13.5">
      <c r="B17" s="78" t="s">
        <v>39</v>
      </c>
      <c r="C17" s="79">
        <v>2</v>
      </c>
      <c r="D17" s="13"/>
      <c r="E17" s="13"/>
      <c r="F17" s="13"/>
    </row>
    <row r="18" spans="2:6" ht="13.5">
      <c r="B18" s="78"/>
      <c r="C18" s="79">
        <v>4</v>
      </c>
      <c r="D18" s="13">
        <f>C17+C18</f>
        <v>6</v>
      </c>
      <c r="E18" s="13"/>
      <c r="F18" s="13"/>
    </row>
    <row r="19" spans="2:6" ht="13.5">
      <c r="B19" s="78"/>
      <c r="C19" s="79">
        <v>1</v>
      </c>
      <c r="D19" s="5">
        <f>D18+C19</f>
        <v>7</v>
      </c>
      <c r="E19" s="13"/>
      <c r="F19" s="13"/>
    </row>
    <row r="20" spans="2:6" ht="13.5">
      <c r="B20" s="78"/>
      <c r="C20" s="79">
        <v>1</v>
      </c>
      <c r="D20" s="5">
        <f>D19+C20</f>
        <v>8</v>
      </c>
      <c r="E20" s="13"/>
      <c r="F20" s="13"/>
    </row>
    <row r="21" spans="2:6" ht="13.5">
      <c r="B21" s="78"/>
      <c r="C21" s="79">
        <v>1</v>
      </c>
      <c r="D21" s="5">
        <f>D20+C21</f>
        <v>9</v>
      </c>
      <c r="E21" s="13"/>
      <c r="F21" s="13"/>
    </row>
    <row r="22" spans="2:6" ht="13.5">
      <c r="B22" s="78"/>
      <c r="C22" s="79">
        <v>1</v>
      </c>
      <c r="D22" s="5">
        <f>D21+C22</f>
        <v>10</v>
      </c>
      <c r="E22" s="13"/>
      <c r="F22" s="13"/>
    </row>
    <row r="23" spans="2:6" ht="13.5">
      <c r="B23" s="78" t="s">
        <v>40</v>
      </c>
      <c r="C23" s="79"/>
      <c r="D23" s="5">
        <f>D22+C23</f>
        <v>10</v>
      </c>
      <c r="E23" s="13"/>
      <c r="F23" s="13"/>
    </row>
    <row r="24" spans="2:6" ht="13.5">
      <c r="B24" s="78"/>
      <c r="C24" s="80">
        <f>SUM(C17:C23)</f>
        <v>10</v>
      </c>
      <c r="D24" s="5"/>
      <c r="E24" s="13"/>
      <c r="F24" s="13"/>
    </row>
    <row r="25" spans="2:6" ht="13.5">
      <c r="B25" s="13"/>
      <c r="C25" s="79"/>
      <c r="D25" s="13"/>
      <c r="E25" s="13"/>
      <c r="F25" s="1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AY129"/>
  <sheetViews>
    <sheetView tabSelected="1" zoomScale="65" zoomScaleNormal="65" workbookViewId="0" topLeftCell="A1">
      <selection activeCell="A1" sqref="A1"/>
    </sheetView>
  </sheetViews>
  <sheetFormatPr defaultColWidth="8.796875" defaultRowHeight="14.25"/>
  <cols>
    <col min="1" max="2" width="3.09765625" style="2" customWidth="1"/>
    <col min="3" max="3" width="5.59765625" style="2" customWidth="1"/>
    <col min="4" max="34" width="5.59765625" style="0" customWidth="1"/>
    <col min="35" max="40" width="5.69921875" style="0" customWidth="1"/>
    <col min="41" max="51" width="8.59765625" style="0" customWidth="1"/>
  </cols>
  <sheetData>
    <row r="1" ht="18" customHeight="1"/>
    <row r="2" spans="1:33" ht="20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21" customHeight="1" thickBot="1">
      <c r="A3" s="18"/>
      <c r="B3" s="18"/>
      <c r="C3" s="18"/>
      <c r="D3" s="89"/>
      <c r="E3" s="89"/>
      <c r="F3" s="89" t="s">
        <v>52</v>
      </c>
      <c r="G3" s="89"/>
      <c r="H3" s="94" t="s">
        <v>53</v>
      </c>
      <c r="I3" s="94"/>
      <c r="J3" s="18"/>
      <c r="K3" s="18"/>
      <c r="L3" s="18"/>
      <c r="M3" s="18"/>
      <c r="N3" s="18"/>
      <c r="O3" s="18"/>
      <c r="P3" s="16"/>
      <c r="Q3" s="16"/>
      <c r="R3" s="16"/>
      <c r="S3" s="16"/>
      <c r="T3" s="16"/>
      <c r="U3" s="16"/>
      <c r="V3" s="16"/>
      <c r="W3" s="16"/>
      <c r="X3" s="16"/>
      <c r="Z3" s="16"/>
      <c r="AA3" s="16"/>
      <c r="AB3" s="16"/>
      <c r="AC3" s="16"/>
      <c r="AD3" s="16"/>
      <c r="AE3" s="16"/>
      <c r="AF3" s="16"/>
      <c r="AG3" s="16"/>
    </row>
    <row r="4" spans="1:33" ht="18.7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6"/>
      <c r="Q4" s="16"/>
      <c r="R4" s="16"/>
      <c r="S4" s="16"/>
      <c r="T4" s="16"/>
      <c r="U4" s="16"/>
      <c r="V4" s="16"/>
      <c r="W4" s="16"/>
      <c r="X4" s="16"/>
      <c r="Z4" s="16"/>
      <c r="AA4" s="16"/>
      <c r="AB4" s="16"/>
      <c r="AC4" s="16"/>
      <c r="AD4" s="16"/>
      <c r="AE4" s="16"/>
      <c r="AF4" s="16"/>
      <c r="AG4" s="16"/>
    </row>
    <row r="5" spans="1:33" ht="29.25" customHeight="1" thickBot="1">
      <c r="A5" s="18"/>
      <c r="B5" s="102" t="s">
        <v>46</v>
      </c>
      <c r="C5" s="103"/>
      <c r="D5" s="104"/>
      <c r="E5" s="86"/>
      <c r="F5" s="86"/>
      <c r="G5" s="86"/>
      <c r="H5" s="86"/>
      <c r="I5" s="85"/>
      <c r="J5" s="95" t="s">
        <v>47</v>
      </c>
      <c r="K5" s="96"/>
      <c r="L5" s="86"/>
      <c r="M5" s="86"/>
      <c r="N5" s="86"/>
      <c r="O5" s="86"/>
      <c r="P5" s="87"/>
      <c r="Q5" s="95" t="s">
        <v>50</v>
      </c>
      <c r="R5" s="96"/>
      <c r="S5" s="87"/>
      <c r="T5" s="87"/>
      <c r="U5" s="87"/>
      <c r="V5" s="87"/>
      <c r="W5" s="88"/>
      <c r="X5" s="16"/>
      <c r="Z5" s="16"/>
      <c r="AA5" s="16"/>
      <c r="AB5" s="16"/>
      <c r="AC5" s="16"/>
      <c r="AD5" s="16"/>
      <c r="AE5" s="16"/>
      <c r="AF5" s="16"/>
      <c r="AG5" s="16"/>
    </row>
    <row r="6" spans="2:33" ht="29.25" customHeight="1" thickBot="1">
      <c r="B6" s="99" t="s">
        <v>48</v>
      </c>
      <c r="C6" s="100"/>
      <c r="D6" s="101"/>
      <c r="E6" s="82"/>
      <c r="F6" s="82"/>
      <c r="G6" s="10"/>
      <c r="H6" s="10"/>
      <c r="I6" s="83"/>
      <c r="J6" s="97" t="s">
        <v>49</v>
      </c>
      <c r="K6" s="98"/>
      <c r="L6" s="10"/>
      <c r="M6" s="10"/>
      <c r="N6" s="10"/>
      <c r="O6" s="10"/>
      <c r="P6" s="10"/>
      <c r="Q6" s="97" t="s">
        <v>51</v>
      </c>
      <c r="R6" s="98"/>
      <c r="S6" s="10"/>
      <c r="T6" s="84"/>
      <c r="U6" s="84"/>
      <c r="V6" s="84"/>
      <c r="W6" s="72"/>
      <c r="Z6" s="16"/>
      <c r="AA6" s="16"/>
      <c r="AB6" s="16"/>
      <c r="AC6" s="16"/>
      <c r="AD6" s="16"/>
      <c r="AE6" s="16"/>
      <c r="AF6" s="16"/>
      <c r="AG6" s="16"/>
    </row>
    <row r="7" spans="5:6" ht="18" customHeight="1">
      <c r="E7" s="15"/>
      <c r="F7" s="15"/>
    </row>
    <row r="8" spans="5:6" ht="18" customHeight="1">
      <c r="E8" s="15"/>
      <c r="F8" s="15"/>
    </row>
    <row r="9" spans="5:6" ht="18" customHeight="1">
      <c r="E9" s="15"/>
      <c r="F9" s="15"/>
    </row>
    <row r="10" spans="5:6" ht="18" customHeight="1">
      <c r="E10" s="15"/>
      <c r="F10" s="15"/>
    </row>
    <row r="11" spans="5:6" ht="18" customHeight="1">
      <c r="E11" s="15"/>
      <c r="F11" s="15"/>
    </row>
    <row r="12" spans="5:6" ht="18" customHeight="1">
      <c r="E12" s="15"/>
      <c r="F12" s="15"/>
    </row>
    <row r="13" spans="5:6" ht="18" customHeight="1">
      <c r="E13" s="15"/>
      <c r="F13" s="15"/>
    </row>
    <row r="14" spans="5:6" ht="18" customHeight="1">
      <c r="E14" s="15"/>
      <c r="F14" s="15"/>
    </row>
    <row r="15" spans="5:6" ht="18" customHeight="1">
      <c r="E15" s="15"/>
      <c r="F15" s="15"/>
    </row>
    <row r="16" spans="2:51" ht="18" customHeight="1">
      <c r="B16" s="21"/>
      <c r="C16" s="21"/>
      <c r="D16" s="3"/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2:51" ht="18" customHeight="1">
      <c r="B17" s="21"/>
      <c r="C17" s="21"/>
      <c r="D17" s="3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2:51" ht="18" customHeight="1">
      <c r="B18" s="21"/>
      <c r="C18" s="21"/>
      <c r="D18" s="3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2:51" ht="18" customHeight="1">
      <c r="B19" s="21"/>
      <c r="C19" s="21"/>
      <c r="D19" s="3"/>
      <c r="E19" s="4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2:51" ht="18" customHeight="1">
      <c r="B20" s="21"/>
      <c r="C20" s="21"/>
      <c r="D20" s="3"/>
      <c r="E20" s="4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2:51" ht="18" customHeight="1">
      <c r="B21" s="21"/>
      <c r="C21" s="21"/>
      <c r="D21" s="3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2:51" ht="18" customHeight="1">
      <c r="B22" s="21"/>
      <c r="C22" s="21"/>
      <c r="D22" s="3"/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2:51" ht="18" customHeight="1">
      <c r="B23" s="21"/>
      <c r="C23" s="21"/>
      <c r="D23" s="3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2:51" ht="18" customHeight="1">
      <c r="B24" s="21"/>
      <c r="C24" s="21"/>
      <c r="D24" s="3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2:51" ht="18" customHeight="1" thickBot="1">
      <c r="B25" s="21"/>
      <c r="C25" s="21"/>
      <c r="D25" s="3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2:51" ht="18" customHeight="1">
      <c r="B26" s="56" t="s">
        <v>14</v>
      </c>
      <c r="C26" s="57" t="s">
        <v>4</v>
      </c>
      <c r="D26" s="47">
        <v>2</v>
      </c>
      <c r="E26" s="47">
        <v>3</v>
      </c>
      <c r="F26" s="47">
        <v>4</v>
      </c>
      <c r="G26" s="47">
        <v>5</v>
      </c>
      <c r="H26" s="47">
        <v>6</v>
      </c>
      <c r="I26" s="47">
        <v>7</v>
      </c>
      <c r="J26" s="47">
        <v>8</v>
      </c>
      <c r="K26" s="47">
        <v>9</v>
      </c>
      <c r="L26" s="47">
        <v>10</v>
      </c>
      <c r="M26" s="47">
        <v>11</v>
      </c>
      <c r="N26" s="47">
        <v>12</v>
      </c>
      <c r="O26" s="47">
        <v>13</v>
      </c>
      <c r="P26" s="47">
        <v>14</v>
      </c>
      <c r="Q26" s="47">
        <v>15</v>
      </c>
      <c r="R26" s="47">
        <v>16</v>
      </c>
      <c r="S26" s="47">
        <v>17</v>
      </c>
      <c r="T26" s="47">
        <v>18</v>
      </c>
      <c r="U26" s="47">
        <v>19</v>
      </c>
      <c r="V26" s="47">
        <v>20</v>
      </c>
      <c r="W26" s="47">
        <v>21</v>
      </c>
      <c r="X26" s="47">
        <v>22</v>
      </c>
      <c r="Y26" s="47">
        <v>23</v>
      </c>
      <c r="Z26" s="47">
        <v>24</v>
      </c>
      <c r="AA26" s="47">
        <v>25</v>
      </c>
      <c r="AB26" s="47">
        <v>26</v>
      </c>
      <c r="AC26" s="47">
        <v>27</v>
      </c>
      <c r="AD26" s="47">
        <v>28</v>
      </c>
      <c r="AE26" s="47">
        <v>29</v>
      </c>
      <c r="AF26" s="47">
        <v>30</v>
      </c>
      <c r="AG26" s="58">
        <v>31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2:51" ht="18" customHeight="1">
      <c r="B27" s="59">
        <v>1</v>
      </c>
      <c r="C27" s="22">
        <v>45</v>
      </c>
      <c r="D27" s="23">
        <v>45</v>
      </c>
      <c r="E27" s="24">
        <v>44.8</v>
      </c>
      <c r="F27" s="24">
        <v>45.2</v>
      </c>
      <c r="G27" s="23">
        <v>45</v>
      </c>
      <c r="H27" s="23">
        <v>45</v>
      </c>
      <c r="I27" s="23">
        <v>45.2</v>
      </c>
      <c r="J27" s="23">
        <v>44.7</v>
      </c>
      <c r="K27" s="23">
        <v>44.9</v>
      </c>
      <c r="L27" s="23"/>
      <c r="M27" s="23"/>
      <c r="N27" s="24"/>
      <c r="O27" s="23"/>
      <c r="P27" s="25"/>
      <c r="Q27" s="25"/>
      <c r="R27" s="26"/>
      <c r="S27" s="26"/>
      <c r="T27" s="26"/>
      <c r="U27" s="26"/>
      <c r="V27" s="26"/>
      <c r="W27" s="26"/>
      <c r="X27" s="26"/>
      <c r="Y27" s="26"/>
      <c r="Z27" s="26"/>
      <c r="AA27" s="27"/>
      <c r="AB27" s="27"/>
      <c r="AC27" s="27"/>
      <c r="AD27" s="27"/>
      <c r="AE27" s="28"/>
      <c r="AF27" s="28"/>
      <c r="AG27" s="17"/>
      <c r="AH27" s="16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2:51" ht="18" customHeight="1">
      <c r="B28" s="59">
        <v>2</v>
      </c>
      <c r="C28" s="22">
        <v>44.9</v>
      </c>
      <c r="D28" s="23">
        <v>44.9</v>
      </c>
      <c r="E28" s="24">
        <v>45.2</v>
      </c>
      <c r="F28" s="24">
        <v>44.5</v>
      </c>
      <c r="G28" s="23">
        <v>45.1</v>
      </c>
      <c r="H28" s="23">
        <v>44.7</v>
      </c>
      <c r="I28" s="23">
        <v>45</v>
      </c>
      <c r="J28" s="23">
        <v>45</v>
      </c>
      <c r="K28" s="23">
        <v>45.4</v>
      </c>
      <c r="L28" s="23"/>
      <c r="M28" s="23"/>
      <c r="N28" s="24"/>
      <c r="O28" s="2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7"/>
      <c r="AB28" s="27"/>
      <c r="AC28" s="27"/>
      <c r="AD28" s="27"/>
      <c r="AE28" s="28"/>
      <c r="AF28" s="28"/>
      <c r="AG28" s="17"/>
      <c r="AH28" s="16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2:51" ht="18" customHeight="1">
      <c r="B29" s="59">
        <v>3</v>
      </c>
      <c r="C29" s="22">
        <v>45</v>
      </c>
      <c r="D29" s="23">
        <v>45.2</v>
      </c>
      <c r="E29" s="24">
        <v>45.1</v>
      </c>
      <c r="F29" s="24">
        <v>44.9</v>
      </c>
      <c r="G29" s="23">
        <v>45</v>
      </c>
      <c r="H29" s="23">
        <v>45.1</v>
      </c>
      <c r="I29" s="23">
        <v>44.8</v>
      </c>
      <c r="J29" s="23">
        <v>44.9</v>
      </c>
      <c r="K29" s="23">
        <v>45.1</v>
      </c>
      <c r="L29" s="23"/>
      <c r="M29" s="23"/>
      <c r="N29" s="24"/>
      <c r="O29" s="2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7"/>
      <c r="AB29" s="27"/>
      <c r="AC29" s="27"/>
      <c r="AD29" s="27"/>
      <c r="AE29" s="28"/>
      <c r="AF29" s="28"/>
      <c r="AG29" s="17"/>
      <c r="AH29" s="16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2:51" ht="18" customHeight="1">
      <c r="B30" s="59">
        <v>4</v>
      </c>
      <c r="C30" s="22">
        <v>45.1</v>
      </c>
      <c r="D30" s="23">
        <v>45.4</v>
      </c>
      <c r="E30" s="24">
        <v>45.1</v>
      </c>
      <c r="F30" s="24">
        <v>45</v>
      </c>
      <c r="G30" s="23">
        <v>44.8</v>
      </c>
      <c r="H30" s="23">
        <v>45</v>
      </c>
      <c r="I30" s="23">
        <v>45</v>
      </c>
      <c r="J30" s="23">
        <v>44.6</v>
      </c>
      <c r="K30" s="23">
        <v>45</v>
      </c>
      <c r="L30" s="23"/>
      <c r="M30" s="23"/>
      <c r="N30" s="24"/>
      <c r="O30" s="23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7"/>
      <c r="AB30" s="27"/>
      <c r="AC30" s="27"/>
      <c r="AD30" s="27"/>
      <c r="AE30" s="28"/>
      <c r="AF30" s="28"/>
      <c r="AG30" s="17"/>
      <c r="AH30" s="16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2:51" ht="18" customHeight="1">
      <c r="B31" s="59">
        <v>5</v>
      </c>
      <c r="C31" s="22">
        <v>44.78</v>
      </c>
      <c r="D31" s="23">
        <v>44.6</v>
      </c>
      <c r="E31" s="24">
        <v>45.2</v>
      </c>
      <c r="F31" s="24">
        <v>44.5</v>
      </c>
      <c r="G31" s="23">
        <v>44.8</v>
      </c>
      <c r="H31" s="23">
        <v>45.5</v>
      </c>
      <c r="I31" s="23">
        <v>44.9</v>
      </c>
      <c r="J31" s="23">
        <v>44.8</v>
      </c>
      <c r="K31" s="23">
        <v>45</v>
      </c>
      <c r="L31" s="23"/>
      <c r="M31" s="23"/>
      <c r="N31" s="24"/>
      <c r="O31" s="23"/>
      <c r="P31" s="29"/>
      <c r="Q31" s="29"/>
      <c r="R31" s="26"/>
      <c r="S31" s="26"/>
      <c r="T31" s="26"/>
      <c r="U31" s="26"/>
      <c r="V31" s="26"/>
      <c r="W31" s="26"/>
      <c r="X31" s="26"/>
      <c r="Y31" s="26"/>
      <c r="Z31" s="26"/>
      <c r="AA31" s="27"/>
      <c r="AB31" s="27"/>
      <c r="AC31" s="27"/>
      <c r="AD31" s="27"/>
      <c r="AE31" s="28"/>
      <c r="AF31" s="28"/>
      <c r="AG31" s="17"/>
      <c r="AH31" s="16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2:51" ht="18" customHeight="1">
      <c r="B32" s="59">
        <v>6</v>
      </c>
      <c r="C32" s="22"/>
      <c r="D32" s="23"/>
      <c r="E32" s="24"/>
      <c r="F32" s="24"/>
      <c r="G32" s="23"/>
      <c r="H32" s="23"/>
      <c r="I32" s="23"/>
      <c r="J32" s="23"/>
      <c r="K32" s="23"/>
      <c r="L32" s="23"/>
      <c r="M32" s="23"/>
      <c r="N32" s="24"/>
      <c r="O32" s="23"/>
      <c r="P32" s="29"/>
      <c r="Q32" s="29"/>
      <c r="R32" s="26"/>
      <c r="S32" s="26"/>
      <c r="T32" s="26"/>
      <c r="U32" s="26"/>
      <c r="V32" s="26"/>
      <c r="W32" s="26"/>
      <c r="X32" s="26"/>
      <c r="Y32" s="26"/>
      <c r="Z32" s="26"/>
      <c r="AA32" s="27"/>
      <c r="AB32" s="27"/>
      <c r="AC32" s="27"/>
      <c r="AD32" s="27"/>
      <c r="AE32" s="28"/>
      <c r="AF32" s="28"/>
      <c r="AG32" s="17"/>
      <c r="AH32" s="16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2:51" ht="18" customHeight="1">
      <c r="B33" s="74"/>
      <c r="C33" s="30">
        <f>IF(C47/$J$40=0,"",C47/$J$40)</f>
        <v>44.956</v>
      </c>
      <c r="D33" s="31">
        <f aca="true" t="shared" si="0" ref="D33:AG33">IF(D47/$J$40=0,"",D47/$J$40)</f>
        <v>45.02</v>
      </c>
      <c r="E33" s="31">
        <f t="shared" si="0"/>
        <v>45.08</v>
      </c>
      <c r="F33" s="31">
        <f t="shared" si="0"/>
        <v>44.82</v>
      </c>
      <c r="G33" s="31">
        <f t="shared" si="0"/>
        <v>44.94</v>
      </c>
      <c r="H33" s="31">
        <f t="shared" si="0"/>
        <v>45.06</v>
      </c>
      <c r="I33" s="31">
        <f t="shared" si="0"/>
        <v>44.980000000000004</v>
      </c>
      <c r="J33" s="31">
        <f t="shared" si="0"/>
        <v>44.8</v>
      </c>
      <c r="K33" s="31">
        <f t="shared" si="0"/>
        <v>45.08</v>
      </c>
      <c r="L33" s="31">
        <f t="shared" si="0"/>
      </c>
      <c r="M33" s="31">
        <f t="shared" si="0"/>
      </c>
      <c r="N33" s="31">
        <f t="shared" si="0"/>
      </c>
      <c r="O33" s="31">
        <f t="shared" si="0"/>
      </c>
      <c r="P33" s="31">
        <f t="shared" si="0"/>
      </c>
      <c r="Q33" s="31">
        <f t="shared" si="0"/>
      </c>
      <c r="R33" s="31">
        <f t="shared" si="0"/>
      </c>
      <c r="S33" s="31">
        <f t="shared" si="0"/>
      </c>
      <c r="T33" s="31">
        <f t="shared" si="0"/>
      </c>
      <c r="U33" s="31">
        <f t="shared" si="0"/>
      </c>
      <c r="V33" s="31">
        <f t="shared" si="0"/>
      </c>
      <c r="W33" s="31">
        <f t="shared" si="0"/>
      </c>
      <c r="X33" s="31">
        <f t="shared" si="0"/>
      </c>
      <c r="Y33" s="31">
        <f t="shared" si="0"/>
      </c>
      <c r="Z33" s="31">
        <f t="shared" si="0"/>
      </c>
      <c r="AA33" s="31">
        <f t="shared" si="0"/>
      </c>
      <c r="AB33" s="31">
        <f t="shared" si="0"/>
      </c>
      <c r="AC33" s="31">
        <f t="shared" si="0"/>
      </c>
      <c r="AD33" s="31">
        <f t="shared" si="0"/>
      </c>
      <c r="AE33" s="31">
        <f t="shared" si="0"/>
      </c>
      <c r="AF33" s="31">
        <f t="shared" si="0"/>
      </c>
      <c r="AG33" s="61">
        <f t="shared" si="0"/>
      </c>
      <c r="AH33" s="16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ht="18" customHeight="1" thickBot="1">
      <c r="B34" s="60" t="s">
        <v>7</v>
      </c>
      <c r="C34" s="30">
        <f>IF(C27="","",MAX(C27:C31)-MIN(C27:C31))</f>
        <v>0.3200000000000003</v>
      </c>
      <c r="D34" s="31">
        <f aca="true" t="shared" si="1" ref="D34:AG34">IF(D27="","",MAX(D27:D31)-MIN(D27:D31))</f>
        <v>0.7999999999999972</v>
      </c>
      <c r="E34" s="31">
        <f t="shared" si="1"/>
        <v>0.4000000000000057</v>
      </c>
      <c r="F34" s="31">
        <f t="shared" si="1"/>
        <v>0.7000000000000028</v>
      </c>
      <c r="G34" s="31">
        <f t="shared" si="1"/>
        <v>0.30000000000000426</v>
      </c>
      <c r="H34" s="31">
        <f t="shared" si="1"/>
        <v>0.7999999999999972</v>
      </c>
      <c r="I34" s="31">
        <f t="shared" si="1"/>
        <v>0.4000000000000057</v>
      </c>
      <c r="J34" s="31">
        <f t="shared" si="1"/>
        <v>0.3999999999999986</v>
      </c>
      <c r="K34" s="31">
        <f t="shared" si="1"/>
        <v>0.5</v>
      </c>
      <c r="L34" s="31">
        <f t="shared" si="1"/>
      </c>
      <c r="M34" s="31">
        <f t="shared" si="1"/>
      </c>
      <c r="N34" s="31">
        <f t="shared" si="1"/>
      </c>
      <c r="O34" s="31">
        <f t="shared" si="1"/>
      </c>
      <c r="P34" s="31">
        <f t="shared" si="1"/>
      </c>
      <c r="Q34" s="31">
        <f t="shared" si="1"/>
      </c>
      <c r="R34" s="31">
        <f t="shared" si="1"/>
      </c>
      <c r="S34" s="31">
        <f t="shared" si="1"/>
      </c>
      <c r="T34" s="31">
        <f t="shared" si="1"/>
      </c>
      <c r="U34" s="31">
        <f t="shared" si="1"/>
      </c>
      <c r="V34" s="31">
        <f t="shared" si="1"/>
      </c>
      <c r="W34" s="31">
        <f t="shared" si="1"/>
      </c>
      <c r="X34" s="31">
        <f t="shared" si="1"/>
      </c>
      <c r="Y34" s="31">
        <f t="shared" si="1"/>
      </c>
      <c r="Z34" s="31">
        <f t="shared" si="1"/>
      </c>
      <c r="AA34" s="31">
        <f t="shared" si="1"/>
      </c>
      <c r="AB34" s="31">
        <f t="shared" si="1"/>
      </c>
      <c r="AC34" s="31">
        <f t="shared" si="1"/>
      </c>
      <c r="AD34" s="31">
        <f t="shared" si="1"/>
      </c>
      <c r="AE34" s="31">
        <f t="shared" si="1"/>
      </c>
      <c r="AF34" s="31">
        <f t="shared" si="1"/>
      </c>
      <c r="AG34" s="61">
        <f t="shared" si="1"/>
      </c>
      <c r="AH34" s="16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ht="18" customHeight="1">
      <c r="B35" s="45"/>
      <c r="C35" s="46"/>
      <c r="D35" s="105" t="s">
        <v>12</v>
      </c>
      <c r="E35" s="106"/>
      <c r="F35" s="47" t="s">
        <v>13</v>
      </c>
      <c r="G35" s="47">
        <v>2</v>
      </c>
      <c r="H35" s="47">
        <v>3</v>
      </c>
      <c r="I35" s="47">
        <v>4</v>
      </c>
      <c r="J35" s="47">
        <v>5</v>
      </c>
      <c r="K35" s="47">
        <v>6</v>
      </c>
      <c r="L35" s="7"/>
      <c r="M35" s="48"/>
      <c r="N35" s="7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8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2:51" ht="18" customHeight="1">
      <c r="B36" s="111"/>
      <c r="C36" s="112"/>
      <c r="D36" s="107" t="s">
        <v>42</v>
      </c>
      <c r="E36" s="108"/>
      <c r="F36" s="35" t="s">
        <v>9</v>
      </c>
      <c r="G36" s="36">
        <v>1.88</v>
      </c>
      <c r="H36" s="27">
        <v>1.023</v>
      </c>
      <c r="I36" s="35">
        <v>0.729</v>
      </c>
      <c r="J36" s="35">
        <v>0.577</v>
      </c>
      <c r="K36" s="28">
        <v>0.483</v>
      </c>
      <c r="L36" s="34"/>
      <c r="M36" s="3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2:51" ht="18" customHeight="1" thickBot="1">
      <c r="B37" s="111" t="s">
        <v>11</v>
      </c>
      <c r="C37" s="112"/>
      <c r="D37" s="113" t="s">
        <v>43</v>
      </c>
      <c r="E37" s="93"/>
      <c r="F37" s="41" t="s">
        <v>10</v>
      </c>
      <c r="G37" s="42">
        <v>3.267</v>
      </c>
      <c r="H37" s="43">
        <v>2.575</v>
      </c>
      <c r="I37" s="41">
        <v>2.282</v>
      </c>
      <c r="J37" s="41">
        <v>2.115</v>
      </c>
      <c r="K37" s="44">
        <v>2.004</v>
      </c>
      <c r="L37" s="109" t="s">
        <v>23</v>
      </c>
      <c r="M37" s="1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2:51" ht="18" customHeight="1">
      <c r="B38" s="49"/>
      <c r="C38" s="33"/>
      <c r="D38" s="120" t="s">
        <v>16</v>
      </c>
      <c r="E38" s="121"/>
      <c r="F38" s="38" t="s">
        <v>18</v>
      </c>
      <c r="G38" s="39" t="s">
        <v>17</v>
      </c>
      <c r="H38" s="38" t="s">
        <v>19</v>
      </c>
      <c r="I38" s="118" t="s">
        <v>55</v>
      </c>
      <c r="J38" s="119"/>
      <c r="K38" s="40" t="s">
        <v>21</v>
      </c>
      <c r="L38" s="1"/>
      <c r="M38" s="3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2:51" ht="18" customHeight="1">
      <c r="B39" s="49"/>
      <c r="C39" s="33"/>
      <c r="D39" s="116" t="s">
        <v>41</v>
      </c>
      <c r="E39" s="117"/>
      <c r="F39" s="36">
        <f>G39+K39*G40</f>
        <v>45.26686</v>
      </c>
      <c r="G39" s="36">
        <f>SUM(C33:AG33)/$J$39</f>
        <v>44.970666666666666</v>
      </c>
      <c r="H39" s="36">
        <f>G39-K39*G40</f>
        <v>44.67447333333333</v>
      </c>
      <c r="I39" s="91" t="s">
        <v>45</v>
      </c>
      <c r="J39" s="91">
        <f>COUNTA(C27:AG27)</f>
        <v>9</v>
      </c>
      <c r="K39" s="37">
        <f>INDEX($G$36:$K$36,MATCH($J$40,G35:K35,0))</f>
        <v>0.577</v>
      </c>
      <c r="L39" s="1"/>
      <c r="M39" s="3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2:51" ht="18" customHeight="1" thickBot="1">
      <c r="B40" s="50"/>
      <c r="C40" s="51"/>
      <c r="D40" s="114" t="s">
        <v>44</v>
      </c>
      <c r="E40" s="115"/>
      <c r="F40" s="52">
        <f>K40*G40</f>
        <v>1.0857000000000028</v>
      </c>
      <c r="G40" s="42">
        <f>SUM(C34:AG34)/$J$39</f>
        <v>0.5133333333333346</v>
      </c>
      <c r="H40" s="53" t="s">
        <v>22</v>
      </c>
      <c r="I40" s="92" t="s">
        <v>20</v>
      </c>
      <c r="J40" s="92">
        <f>COUNTA(C27:C32)</f>
        <v>5</v>
      </c>
      <c r="K40" s="54">
        <f>INDEX(G37:K37,MATCH($J$40,G35:K35,0))</f>
        <v>2.115</v>
      </c>
      <c r="L40" s="10"/>
      <c r="M40" s="55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2:51" ht="18" customHeight="1">
      <c r="B41" s="21"/>
      <c r="C41" s="69" t="s">
        <v>24</v>
      </c>
      <c r="D41" s="3"/>
      <c r="E41" s="4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2:51" ht="18" customHeight="1">
      <c r="B42" s="21"/>
      <c r="C42" s="69"/>
      <c r="D42" s="3"/>
      <c r="E42" s="4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2:51" ht="18" customHeight="1">
      <c r="B43" s="21"/>
      <c r="C43" s="69"/>
      <c r="D43" s="3"/>
      <c r="E43" s="4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2:51" ht="18" customHeight="1">
      <c r="B44" s="90" t="s">
        <v>58</v>
      </c>
      <c r="C44" s="21"/>
      <c r="D44" s="3"/>
      <c r="E44" s="4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2:6" ht="18" customHeight="1">
      <c r="B45" s="70" t="s">
        <v>54</v>
      </c>
      <c r="E45" s="15"/>
      <c r="F45" s="15"/>
    </row>
    <row r="46" spans="5:6" ht="18" customHeight="1">
      <c r="E46" s="15"/>
      <c r="F46" s="15"/>
    </row>
    <row r="47" spans="2:33" ht="18" customHeight="1">
      <c r="B47" s="60" t="s">
        <v>15</v>
      </c>
      <c r="C47" s="30">
        <f aca="true" t="shared" si="2" ref="C47:AG47">SUM(C27:C31)</f>
        <v>224.78</v>
      </c>
      <c r="D47" s="31">
        <f t="shared" si="2"/>
        <v>225.10000000000002</v>
      </c>
      <c r="E47" s="31">
        <f t="shared" si="2"/>
        <v>225.39999999999998</v>
      </c>
      <c r="F47" s="31">
        <f t="shared" si="2"/>
        <v>224.1</v>
      </c>
      <c r="G47" s="31">
        <f t="shared" si="2"/>
        <v>224.7</v>
      </c>
      <c r="H47" s="31">
        <f t="shared" si="2"/>
        <v>225.3</v>
      </c>
      <c r="I47" s="31">
        <f t="shared" si="2"/>
        <v>224.9</v>
      </c>
      <c r="J47" s="31">
        <f t="shared" si="2"/>
        <v>224</v>
      </c>
      <c r="K47" s="31">
        <f t="shared" si="2"/>
        <v>225.4</v>
      </c>
      <c r="L47" s="31">
        <f t="shared" si="2"/>
        <v>0</v>
      </c>
      <c r="M47" s="31">
        <f t="shared" si="2"/>
        <v>0</v>
      </c>
      <c r="N47" s="31">
        <f t="shared" si="2"/>
        <v>0</v>
      </c>
      <c r="O47" s="31">
        <f t="shared" si="2"/>
        <v>0</v>
      </c>
      <c r="P47" s="31">
        <f t="shared" si="2"/>
        <v>0</v>
      </c>
      <c r="Q47" s="31">
        <f t="shared" si="2"/>
        <v>0</v>
      </c>
      <c r="R47" s="31">
        <f t="shared" si="2"/>
        <v>0</v>
      </c>
      <c r="S47" s="31">
        <f t="shared" si="2"/>
        <v>0</v>
      </c>
      <c r="T47" s="31">
        <f t="shared" si="2"/>
        <v>0</v>
      </c>
      <c r="U47" s="31">
        <f t="shared" si="2"/>
        <v>0</v>
      </c>
      <c r="V47" s="31">
        <f t="shared" si="2"/>
        <v>0</v>
      </c>
      <c r="W47" s="31">
        <f t="shared" si="2"/>
        <v>0</v>
      </c>
      <c r="X47" s="31">
        <f t="shared" si="2"/>
        <v>0</v>
      </c>
      <c r="Y47" s="31">
        <f t="shared" si="2"/>
        <v>0</v>
      </c>
      <c r="Z47" s="31">
        <f t="shared" si="2"/>
        <v>0</v>
      </c>
      <c r="AA47" s="31">
        <f t="shared" si="2"/>
        <v>0</v>
      </c>
      <c r="AB47" s="31">
        <f t="shared" si="2"/>
        <v>0</v>
      </c>
      <c r="AC47" s="31">
        <f t="shared" si="2"/>
        <v>0</v>
      </c>
      <c r="AD47" s="31">
        <f t="shared" si="2"/>
        <v>0</v>
      </c>
      <c r="AE47" s="31">
        <f t="shared" si="2"/>
        <v>0</v>
      </c>
      <c r="AF47" s="31">
        <f t="shared" si="2"/>
        <v>0</v>
      </c>
      <c r="AG47" s="61">
        <f t="shared" si="2"/>
        <v>0</v>
      </c>
    </row>
    <row r="48" spans="2:33" ht="18" customHeight="1">
      <c r="B48" s="60" t="s">
        <v>5</v>
      </c>
      <c r="C48" s="30">
        <f>$F$39</f>
        <v>45.26686</v>
      </c>
      <c r="D48" s="31">
        <f>C48</f>
        <v>45.26686</v>
      </c>
      <c r="E48" s="31">
        <f aca="true" t="shared" si="3" ref="E48:AG48">D48</f>
        <v>45.26686</v>
      </c>
      <c r="F48" s="31">
        <f t="shared" si="3"/>
        <v>45.26686</v>
      </c>
      <c r="G48" s="31">
        <f t="shared" si="3"/>
        <v>45.26686</v>
      </c>
      <c r="H48" s="31">
        <f t="shared" si="3"/>
        <v>45.26686</v>
      </c>
      <c r="I48" s="31">
        <f t="shared" si="3"/>
        <v>45.26686</v>
      </c>
      <c r="J48" s="31">
        <f t="shared" si="3"/>
        <v>45.26686</v>
      </c>
      <c r="K48" s="31">
        <f t="shared" si="3"/>
        <v>45.26686</v>
      </c>
      <c r="L48" s="31">
        <f t="shared" si="3"/>
        <v>45.26686</v>
      </c>
      <c r="M48" s="31">
        <f t="shared" si="3"/>
        <v>45.26686</v>
      </c>
      <c r="N48" s="31">
        <f t="shared" si="3"/>
        <v>45.26686</v>
      </c>
      <c r="O48" s="31">
        <f t="shared" si="3"/>
        <v>45.26686</v>
      </c>
      <c r="P48" s="31">
        <f t="shared" si="3"/>
        <v>45.26686</v>
      </c>
      <c r="Q48" s="31">
        <f t="shared" si="3"/>
        <v>45.26686</v>
      </c>
      <c r="R48" s="31">
        <f t="shared" si="3"/>
        <v>45.26686</v>
      </c>
      <c r="S48" s="31">
        <f t="shared" si="3"/>
        <v>45.26686</v>
      </c>
      <c r="T48" s="31">
        <f t="shared" si="3"/>
        <v>45.26686</v>
      </c>
      <c r="U48" s="31">
        <f t="shared" si="3"/>
        <v>45.26686</v>
      </c>
      <c r="V48" s="31">
        <f t="shared" si="3"/>
        <v>45.26686</v>
      </c>
      <c r="W48" s="31">
        <f t="shared" si="3"/>
        <v>45.26686</v>
      </c>
      <c r="X48" s="31">
        <f t="shared" si="3"/>
        <v>45.26686</v>
      </c>
      <c r="Y48" s="31">
        <f t="shared" si="3"/>
        <v>45.26686</v>
      </c>
      <c r="Z48" s="31">
        <f t="shared" si="3"/>
        <v>45.26686</v>
      </c>
      <c r="AA48" s="31">
        <f t="shared" si="3"/>
        <v>45.26686</v>
      </c>
      <c r="AB48" s="31">
        <f t="shared" si="3"/>
        <v>45.26686</v>
      </c>
      <c r="AC48" s="31">
        <f t="shared" si="3"/>
        <v>45.26686</v>
      </c>
      <c r="AD48" s="31">
        <f t="shared" si="3"/>
        <v>45.26686</v>
      </c>
      <c r="AE48" s="31">
        <f t="shared" si="3"/>
        <v>45.26686</v>
      </c>
      <c r="AF48" s="31">
        <f t="shared" si="3"/>
        <v>45.26686</v>
      </c>
      <c r="AG48" s="61">
        <f t="shared" si="3"/>
        <v>45.26686</v>
      </c>
    </row>
    <row r="49" spans="2:33" ht="18" customHeight="1">
      <c r="B49" s="73"/>
      <c r="C49" s="30">
        <f>$G$39</f>
        <v>44.970666666666666</v>
      </c>
      <c r="D49" s="31">
        <f>C49</f>
        <v>44.970666666666666</v>
      </c>
      <c r="E49" s="31">
        <f aca="true" t="shared" si="4" ref="E49:AG49">D49</f>
        <v>44.970666666666666</v>
      </c>
      <c r="F49" s="31">
        <f t="shared" si="4"/>
        <v>44.970666666666666</v>
      </c>
      <c r="G49" s="31">
        <f t="shared" si="4"/>
        <v>44.970666666666666</v>
      </c>
      <c r="H49" s="31">
        <f t="shared" si="4"/>
        <v>44.970666666666666</v>
      </c>
      <c r="I49" s="31">
        <f t="shared" si="4"/>
        <v>44.970666666666666</v>
      </c>
      <c r="J49" s="31">
        <f t="shared" si="4"/>
        <v>44.970666666666666</v>
      </c>
      <c r="K49" s="31">
        <f t="shared" si="4"/>
        <v>44.970666666666666</v>
      </c>
      <c r="L49" s="31">
        <f t="shared" si="4"/>
        <v>44.970666666666666</v>
      </c>
      <c r="M49" s="31">
        <f t="shared" si="4"/>
        <v>44.970666666666666</v>
      </c>
      <c r="N49" s="31">
        <f t="shared" si="4"/>
        <v>44.970666666666666</v>
      </c>
      <c r="O49" s="31">
        <f t="shared" si="4"/>
        <v>44.970666666666666</v>
      </c>
      <c r="P49" s="31">
        <f t="shared" si="4"/>
        <v>44.970666666666666</v>
      </c>
      <c r="Q49" s="31">
        <f t="shared" si="4"/>
        <v>44.970666666666666</v>
      </c>
      <c r="R49" s="31">
        <f t="shared" si="4"/>
        <v>44.970666666666666</v>
      </c>
      <c r="S49" s="31">
        <f t="shared" si="4"/>
        <v>44.970666666666666</v>
      </c>
      <c r="T49" s="31">
        <f t="shared" si="4"/>
        <v>44.970666666666666</v>
      </c>
      <c r="U49" s="31">
        <f t="shared" si="4"/>
        <v>44.970666666666666</v>
      </c>
      <c r="V49" s="31">
        <f t="shared" si="4"/>
        <v>44.970666666666666</v>
      </c>
      <c r="W49" s="31">
        <f t="shared" si="4"/>
        <v>44.970666666666666</v>
      </c>
      <c r="X49" s="31">
        <f t="shared" si="4"/>
        <v>44.970666666666666</v>
      </c>
      <c r="Y49" s="31">
        <f t="shared" si="4"/>
        <v>44.970666666666666</v>
      </c>
      <c r="Z49" s="31">
        <f t="shared" si="4"/>
        <v>44.970666666666666</v>
      </c>
      <c r="AA49" s="31">
        <f t="shared" si="4"/>
        <v>44.970666666666666</v>
      </c>
      <c r="AB49" s="31">
        <f t="shared" si="4"/>
        <v>44.970666666666666</v>
      </c>
      <c r="AC49" s="31">
        <f t="shared" si="4"/>
        <v>44.970666666666666</v>
      </c>
      <c r="AD49" s="31">
        <f t="shared" si="4"/>
        <v>44.970666666666666</v>
      </c>
      <c r="AE49" s="31">
        <f t="shared" si="4"/>
        <v>44.970666666666666</v>
      </c>
      <c r="AF49" s="31">
        <f t="shared" si="4"/>
        <v>44.970666666666666</v>
      </c>
      <c r="AG49" s="61">
        <f t="shared" si="4"/>
        <v>44.970666666666666</v>
      </c>
    </row>
    <row r="50" spans="2:33" ht="18" customHeight="1">
      <c r="B50" s="60" t="s">
        <v>6</v>
      </c>
      <c r="C50" s="30">
        <f>$H$39</f>
        <v>44.67447333333333</v>
      </c>
      <c r="D50" s="31">
        <f>C50</f>
        <v>44.67447333333333</v>
      </c>
      <c r="E50" s="31">
        <f aca="true" t="shared" si="5" ref="E50:AG50">D50</f>
        <v>44.67447333333333</v>
      </c>
      <c r="F50" s="31">
        <f t="shared" si="5"/>
        <v>44.67447333333333</v>
      </c>
      <c r="G50" s="31">
        <f t="shared" si="5"/>
        <v>44.67447333333333</v>
      </c>
      <c r="H50" s="31">
        <f t="shared" si="5"/>
        <v>44.67447333333333</v>
      </c>
      <c r="I50" s="31">
        <f t="shared" si="5"/>
        <v>44.67447333333333</v>
      </c>
      <c r="J50" s="31">
        <f t="shared" si="5"/>
        <v>44.67447333333333</v>
      </c>
      <c r="K50" s="31">
        <f t="shared" si="5"/>
        <v>44.67447333333333</v>
      </c>
      <c r="L50" s="31">
        <f t="shared" si="5"/>
        <v>44.67447333333333</v>
      </c>
      <c r="M50" s="31">
        <f t="shared" si="5"/>
        <v>44.67447333333333</v>
      </c>
      <c r="N50" s="31">
        <f t="shared" si="5"/>
        <v>44.67447333333333</v>
      </c>
      <c r="O50" s="31">
        <f t="shared" si="5"/>
        <v>44.67447333333333</v>
      </c>
      <c r="P50" s="31">
        <f t="shared" si="5"/>
        <v>44.67447333333333</v>
      </c>
      <c r="Q50" s="31">
        <f t="shared" si="5"/>
        <v>44.67447333333333</v>
      </c>
      <c r="R50" s="31">
        <f t="shared" si="5"/>
        <v>44.67447333333333</v>
      </c>
      <c r="S50" s="31">
        <f t="shared" si="5"/>
        <v>44.67447333333333</v>
      </c>
      <c r="T50" s="31">
        <f t="shared" si="5"/>
        <v>44.67447333333333</v>
      </c>
      <c r="U50" s="31">
        <f t="shared" si="5"/>
        <v>44.67447333333333</v>
      </c>
      <c r="V50" s="31">
        <f t="shared" si="5"/>
        <v>44.67447333333333</v>
      </c>
      <c r="W50" s="31">
        <f t="shared" si="5"/>
        <v>44.67447333333333</v>
      </c>
      <c r="X50" s="31">
        <f t="shared" si="5"/>
        <v>44.67447333333333</v>
      </c>
      <c r="Y50" s="31">
        <f t="shared" si="5"/>
        <v>44.67447333333333</v>
      </c>
      <c r="Z50" s="31">
        <f t="shared" si="5"/>
        <v>44.67447333333333</v>
      </c>
      <c r="AA50" s="31">
        <f t="shared" si="5"/>
        <v>44.67447333333333</v>
      </c>
      <c r="AB50" s="31">
        <f t="shared" si="5"/>
        <v>44.67447333333333</v>
      </c>
      <c r="AC50" s="31">
        <f t="shared" si="5"/>
        <v>44.67447333333333</v>
      </c>
      <c r="AD50" s="31">
        <f t="shared" si="5"/>
        <v>44.67447333333333</v>
      </c>
      <c r="AE50" s="31">
        <f t="shared" si="5"/>
        <v>44.67447333333333</v>
      </c>
      <c r="AF50" s="31">
        <f t="shared" si="5"/>
        <v>44.67447333333333</v>
      </c>
      <c r="AG50" s="61">
        <f t="shared" si="5"/>
        <v>44.67447333333333</v>
      </c>
    </row>
    <row r="51" spans="2:33" ht="18" customHeight="1">
      <c r="B51" s="60" t="s">
        <v>8</v>
      </c>
      <c r="C51" s="30">
        <f>$F$40</f>
        <v>1.0857000000000028</v>
      </c>
      <c r="D51" s="31">
        <f>C51</f>
        <v>1.0857000000000028</v>
      </c>
      <c r="E51" s="31">
        <f aca="true" t="shared" si="6" ref="E51:AG51">D51</f>
        <v>1.0857000000000028</v>
      </c>
      <c r="F51" s="31">
        <f t="shared" si="6"/>
        <v>1.0857000000000028</v>
      </c>
      <c r="G51" s="31">
        <f t="shared" si="6"/>
        <v>1.0857000000000028</v>
      </c>
      <c r="H51" s="31">
        <f t="shared" si="6"/>
        <v>1.0857000000000028</v>
      </c>
      <c r="I51" s="31">
        <f t="shared" si="6"/>
        <v>1.0857000000000028</v>
      </c>
      <c r="J51" s="31">
        <f t="shared" si="6"/>
        <v>1.0857000000000028</v>
      </c>
      <c r="K51" s="31">
        <f t="shared" si="6"/>
        <v>1.0857000000000028</v>
      </c>
      <c r="L51" s="31">
        <f t="shared" si="6"/>
        <v>1.0857000000000028</v>
      </c>
      <c r="M51" s="31">
        <f t="shared" si="6"/>
        <v>1.0857000000000028</v>
      </c>
      <c r="N51" s="31">
        <f t="shared" si="6"/>
        <v>1.0857000000000028</v>
      </c>
      <c r="O51" s="31">
        <f t="shared" si="6"/>
        <v>1.0857000000000028</v>
      </c>
      <c r="P51" s="31">
        <f t="shared" si="6"/>
        <v>1.0857000000000028</v>
      </c>
      <c r="Q51" s="31">
        <f t="shared" si="6"/>
        <v>1.0857000000000028</v>
      </c>
      <c r="R51" s="31">
        <f t="shared" si="6"/>
        <v>1.0857000000000028</v>
      </c>
      <c r="S51" s="31">
        <f t="shared" si="6"/>
        <v>1.0857000000000028</v>
      </c>
      <c r="T51" s="31">
        <f t="shared" si="6"/>
        <v>1.0857000000000028</v>
      </c>
      <c r="U51" s="31">
        <f t="shared" si="6"/>
        <v>1.0857000000000028</v>
      </c>
      <c r="V51" s="31">
        <f t="shared" si="6"/>
        <v>1.0857000000000028</v>
      </c>
      <c r="W51" s="31">
        <f t="shared" si="6"/>
        <v>1.0857000000000028</v>
      </c>
      <c r="X51" s="31">
        <f t="shared" si="6"/>
        <v>1.0857000000000028</v>
      </c>
      <c r="Y51" s="31">
        <f t="shared" si="6"/>
        <v>1.0857000000000028</v>
      </c>
      <c r="Z51" s="31">
        <f t="shared" si="6"/>
        <v>1.0857000000000028</v>
      </c>
      <c r="AA51" s="31">
        <f t="shared" si="6"/>
        <v>1.0857000000000028</v>
      </c>
      <c r="AB51" s="31">
        <f t="shared" si="6"/>
        <v>1.0857000000000028</v>
      </c>
      <c r="AC51" s="31">
        <f t="shared" si="6"/>
        <v>1.0857000000000028</v>
      </c>
      <c r="AD51" s="31">
        <f t="shared" si="6"/>
        <v>1.0857000000000028</v>
      </c>
      <c r="AE51" s="31">
        <f t="shared" si="6"/>
        <v>1.0857000000000028</v>
      </c>
      <c r="AF51" s="31">
        <f t="shared" si="6"/>
        <v>1.0857000000000028</v>
      </c>
      <c r="AG51" s="61">
        <f t="shared" si="6"/>
        <v>1.0857000000000028</v>
      </c>
    </row>
    <row r="52" spans="2:33" ht="18" customHeight="1" thickBot="1">
      <c r="B52" s="62"/>
      <c r="C52" s="63">
        <f>$G$40</f>
        <v>0.5133333333333346</v>
      </c>
      <c r="D52" s="64">
        <f>C52</f>
        <v>0.5133333333333346</v>
      </c>
      <c r="E52" s="65">
        <f aca="true" t="shared" si="7" ref="E52:AG52">D52</f>
        <v>0.5133333333333346</v>
      </c>
      <c r="F52" s="65">
        <f t="shared" si="7"/>
        <v>0.5133333333333346</v>
      </c>
      <c r="G52" s="64">
        <f t="shared" si="7"/>
        <v>0.5133333333333346</v>
      </c>
      <c r="H52" s="64">
        <f t="shared" si="7"/>
        <v>0.5133333333333346</v>
      </c>
      <c r="I52" s="64">
        <f t="shared" si="7"/>
        <v>0.5133333333333346</v>
      </c>
      <c r="J52" s="64">
        <f t="shared" si="7"/>
        <v>0.5133333333333346</v>
      </c>
      <c r="K52" s="64">
        <f t="shared" si="7"/>
        <v>0.5133333333333346</v>
      </c>
      <c r="L52" s="64">
        <f t="shared" si="7"/>
        <v>0.5133333333333346</v>
      </c>
      <c r="M52" s="64">
        <f t="shared" si="7"/>
        <v>0.5133333333333346</v>
      </c>
      <c r="N52" s="64">
        <f t="shared" si="7"/>
        <v>0.5133333333333346</v>
      </c>
      <c r="O52" s="64">
        <f t="shared" si="7"/>
        <v>0.5133333333333346</v>
      </c>
      <c r="P52" s="66">
        <f t="shared" si="7"/>
        <v>0.5133333333333346</v>
      </c>
      <c r="Q52" s="66">
        <f t="shared" si="7"/>
        <v>0.5133333333333346</v>
      </c>
      <c r="R52" s="66">
        <f t="shared" si="7"/>
        <v>0.5133333333333346</v>
      </c>
      <c r="S52" s="66">
        <f t="shared" si="7"/>
        <v>0.5133333333333346</v>
      </c>
      <c r="T52" s="66">
        <f t="shared" si="7"/>
        <v>0.5133333333333346</v>
      </c>
      <c r="U52" s="66">
        <f t="shared" si="7"/>
        <v>0.5133333333333346</v>
      </c>
      <c r="V52" s="66">
        <f t="shared" si="7"/>
        <v>0.5133333333333346</v>
      </c>
      <c r="W52" s="66">
        <f t="shared" si="7"/>
        <v>0.5133333333333346</v>
      </c>
      <c r="X52" s="66">
        <f t="shared" si="7"/>
        <v>0.5133333333333346</v>
      </c>
      <c r="Y52" s="66">
        <f t="shared" si="7"/>
        <v>0.5133333333333346</v>
      </c>
      <c r="Z52" s="66">
        <f t="shared" si="7"/>
        <v>0.5133333333333346</v>
      </c>
      <c r="AA52" s="66">
        <f t="shared" si="7"/>
        <v>0.5133333333333346</v>
      </c>
      <c r="AB52" s="66">
        <f t="shared" si="7"/>
        <v>0.5133333333333346</v>
      </c>
      <c r="AC52" s="66">
        <f t="shared" si="7"/>
        <v>0.5133333333333346</v>
      </c>
      <c r="AD52" s="66">
        <f t="shared" si="7"/>
        <v>0.5133333333333346</v>
      </c>
      <c r="AE52" s="67">
        <f t="shared" si="7"/>
        <v>0.5133333333333346</v>
      </c>
      <c r="AF52" s="67">
        <f t="shared" si="7"/>
        <v>0.5133333333333346</v>
      </c>
      <c r="AG52" s="68">
        <f t="shared" si="7"/>
        <v>0.5133333333333346</v>
      </c>
    </row>
    <row r="53" spans="5:6" ht="18" customHeight="1">
      <c r="E53" s="15"/>
      <c r="F53" s="15"/>
    </row>
    <row r="54" spans="5:6" ht="18" customHeight="1">
      <c r="E54" s="15"/>
      <c r="F54" s="15"/>
    </row>
    <row r="55" spans="5:6" ht="18" customHeight="1">
      <c r="E55" s="15"/>
      <c r="F55" s="15"/>
    </row>
    <row r="56" spans="5:6" ht="18" customHeight="1">
      <c r="E56" s="15"/>
      <c r="F56" s="15"/>
    </row>
    <row r="57" spans="5:6" ht="18" customHeight="1">
      <c r="E57" s="15"/>
      <c r="F57" s="15"/>
    </row>
    <row r="58" spans="5:6" ht="18" customHeight="1">
      <c r="E58" s="15"/>
      <c r="F58" s="15"/>
    </row>
    <row r="59" spans="5:6" ht="18" customHeight="1">
      <c r="E59" s="15"/>
      <c r="F59" s="15"/>
    </row>
    <row r="60" spans="5:6" ht="18" customHeight="1">
      <c r="E60" s="15"/>
      <c r="F60" s="15"/>
    </row>
    <row r="61" spans="5:6" ht="18" customHeight="1">
      <c r="E61" s="15"/>
      <c r="F61" s="15"/>
    </row>
    <row r="62" spans="5:6" ht="18" customHeight="1">
      <c r="E62" s="15"/>
      <c r="F62" s="15"/>
    </row>
    <row r="63" spans="5:6" ht="18" customHeight="1">
      <c r="E63" s="15"/>
      <c r="F63" s="15"/>
    </row>
    <row r="64" spans="5:6" ht="18" customHeight="1">
      <c r="E64" s="15"/>
      <c r="F64" s="15"/>
    </row>
    <row r="65" spans="5:6" ht="18" customHeight="1">
      <c r="E65" s="15"/>
      <c r="F65" s="15"/>
    </row>
    <row r="66" spans="5:6" ht="18" customHeight="1">
      <c r="E66" s="15"/>
      <c r="F66" s="15"/>
    </row>
    <row r="67" spans="5:6" ht="18" customHeight="1">
      <c r="E67" s="15"/>
      <c r="F67" s="15"/>
    </row>
    <row r="68" spans="5:6" ht="18" customHeight="1">
      <c r="E68" s="15"/>
      <c r="F68" s="15"/>
    </row>
    <row r="69" spans="5:6" ht="18" customHeight="1">
      <c r="E69" s="15"/>
      <c r="F69" s="15"/>
    </row>
    <row r="70" spans="5:6" ht="18" customHeight="1">
      <c r="E70" s="15"/>
      <c r="F70" s="15"/>
    </row>
    <row r="71" spans="5:6" ht="18" customHeight="1">
      <c r="E71" s="15"/>
      <c r="F71" s="15"/>
    </row>
    <row r="72" spans="5:6" ht="18" customHeight="1">
      <c r="E72" s="15"/>
      <c r="F72" s="15"/>
    </row>
    <row r="73" spans="5:6" ht="18" customHeight="1">
      <c r="E73" s="15"/>
      <c r="F73" s="15"/>
    </row>
    <row r="74" spans="5:6" ht="18" customHeight="1">
      <c r="E74" s="15"/>
      <c r="F74" s="15"/>
    </row>
    <row r="75" spans="5:6" ht="18" customHeight="1">
      <c r="E75" s="15"/>
      <c r="F75" s="15"/>
    </row>
    <row r="76" spans="5:6" ht="18" customHeight="1">
      <c r="E76" s="15"/>
      <c r="F76" s="15"/>
    </row>
    <row r="77" spans="5:6" ht="18" customHeight="1">
      <c r="E77" s="15"/>
      <c r="F77" s="15"/>
    </row>
    <row r="78" spans="5:6" ht="18" customHeight="1">
      <c r="E78" s="15"/>
      <c r="F78" s="15"/>
    </row>
    <row r="79" spans="5:6" ht="18" customHeight="1">
      <c r="E79" s="15"/>
      <c r="F79" s="15"/>
    </row>
    <row r="80" spans="5:6" ht="18" customHeight="1">
      <c r="E80" s="15"/>
      <c r="F80" s="15"/>
    </row>
    <row r="81" spans="5:6" ht="18" customHeight="1">
      <c r="E81" s="15"/>
      <c r="F81" s="15"/>
    </row>
    <row r="82" spans="5:6" ht="18" customHeight="1">
      <c r="E82" s="15"/>
      <c r="F82" s="15"/>
    </row>
    <row r="83" spans="5:6" ht="18" customHeight="1">
      <c r="E83" s="15"/>
      <c r="F83" s="15"/>
    </row>
    <row r="84" spans="5:6" ht="18" customHeight="1">
      <c r="E84" s="15"/>
      <c r="F84" s="15"/>
    </row>
    <row r="85" spans="5:6" ht="18" customHeight="1">
      <c r="E85" s="15"/>
      <c r="F85" s="15"/>
    </row>
    <row r="86" spans="5:6" ht="18" customHeight="1">
      <c r="E86" s="15"/>
      <c r="F86" s="15"/>
    </row>
    <row r="87" spans="5:6" ht="18" customHeight="1">
      <c r="E87" s="15"/>
      <c r="F87" s="15"/>
    </row>
    <row r="88" spans="5:6" ht="18" customHeight="1">
      <c r="E88" s="15"/>
      <c r="F88" s="15"/>
    </row>
    <row r="89" spans="5:6" ht="18" customHeight="1">
      <c r="E89" s="15"/>
      <c r="F89" s="15"/>
    </row>
    <row r="90" spans="5:6" ht="18" customHeight="1">
      <c r="E90" s="15"/>
      <c r="F90" s="15"/>
    </row>
    <row r="91" spans="5:6" ht="18" customHeight="1">
      <c r="E91" s="15"/>
      <c r="F91" s="15"/>
    </row>
    <row r="92" spans="5:6" ht="18" customHeight="1">
      <c r="E92" s="15"/>
      <c r="F92" s="15"/>
    </row>
    <row r="93" spans="5:6" ht="18" customHeight="1">
      <c r="E93" s="15"/>
      <c r="F93" s="15"/>
    </row>
    <row r="94" spans="5:6" ht="18" customHeight="1">
      <c r="E94" s="15"/>
      <c r="F94" s="15"/>
    </row>
    <row r="95" spans="5:6" ht="18" customHeight="1">
      <c r="E95" s="15"/>
      <c r="F95" s="15"/>
    </row>
    <row r="96" spans="5:6" ht="18" customHeight="1">
      <c r="E96" s="15"/>
      <c r="F96" s="15"/>
    </row>
    <row r="97" spans="5:6" ht="18" customHeight="1">
      <c r="E97" s="15"/>
      <c r="F97" s="15"/>
    </row>
    <row r="98" spans="5:6" ht="18" customHeight="1">
      <c r="E98" s="15"/>
      <c r="F98" s="15"/>
    </row>
    <row r="99" spans="5:6" ht="18" customHeight="1">
      <c r="E99" s="15"/>
      <c r="F99" s="15"/>
    </row>
    <row r="100" spans="5:6" ht="18" customHeight="1">
      <c r="E100" s="15"/>
      <c r="F100" s="15"/>
    </row>
    <row r="101" spans="5:6" ht="18" customHeight="1">
      <c r="E101" s="15"/>
      <c r="F101" s="15"/>
    </row>
    <row r="102" spans="5:6" ht="18" customHeight="1">
      <c r="E102" s="15"/>
      <c r="F102" s="15"/>
    </row>
    <row r="103" spans="5:6" ht="18" customHeight="1">
      <c r="E103" s="15"/>
      <c r="F103" s="15"/>
    </row>
    <row r="104" spans="5:6" ht="18" customHeight="1">
      <c r="E104" s="15"/>
      <c r="F104" s="15"/>
    </row>
    <row r="105" spans="5:6" ht="18" customHeight="1">
      <c r="E105" s="15"/>
      <c r="F105" s="15"/>
    </row>
    <row r="106" spans="5:6" ht="18" customHeight="1">
      <c r="E106" s="15"/>
      <c r="F106" s="15"/>
    </row>
    <row r="107" spans="5:6" ht="18" customHeight="1">
      <c r="E107" s="15"/>
      <c r="F107" s="15"/>
    </row>
    <row r="108" spans="5:6" ht="18" customHeight="1">
      <c r="E108" s="15"/>
      <c r="F108" s="15"/>
    </row>
    <row r="109" spans="5:6" ht="18" customHeight="1">
      <c r="E109" s="15"/>
      <c r="F109" s="15"/>
    </row>
    <row r="110" spans="5:6" ht="18" customHeight="1">
      <c r="E110" s="15"/>
      <c r="F110" s="15"/>
    </row>
    <row r="111" spans="5:6" ht="18" customHeight="1">
      <c r="E111" s="15"/>
      <c r="F111" s="15"/>
    </row>
    <row r="112" spans="5:6" ht="18" customHeight="1">
      <c r="E112" s="15"/>
      <c r="F112" s="15"/>
    </row>
    <row r="113" spans="5:6" ht="18" customHeight="1">
      <c r="E113" s="15"/>
      <c r="F113" s="15"/>
    </row>
    <row r="114" spans="5:6" ht="18" customHeight="1">
      <c r="E114" s="15"/>
      <c r="F114" s="15"/>
    </row>
    <row r="115" spans="5:6" ht="18" customHeight="1">
      <c r="E115" s="15"/>
      <c r="F115" s="15"/>
    </row>
    <row r="116" spans="5:6" ht="18" customHeight="1">
      <c r="E116" s="15"/>
      <c r="F116" s="15"/>
    </row>
    <row r="117" spans="5:6" ht="18" customHeight="1">
      <c r="E117" s="15"/>
      <c r="F117" s="15"/>
    </row>
    <row r="118" spans="5:6" ht="18" customHeight="1">
      <c r="E118" s="15"/>
      <c r="F118" s="15"/>
    </row>
    <row r="119" spans="5:6" ht="18" customHeight="1">
      <c r="E119" s="15"/>
      <c r="F119" s="15"/>
    </row>
    <row r="120" spans="5:6" ht="18" customHeight="1">
      <c r="E120" s="15"/>
      <c r="F120" s="15"/>
    </row>
    <row r="121" spans="5:6" ht="18" customHeight="1">
      <c r="E121" s="15"/>
      <c r="F121" s="15"/>
    </row>
    <row r="122" spans="5:6" ht="18" customHeight="1">
      <c r="E122" s="15"/>
      <c r="F122" s="15"/>
    </row>
    <row r="123" spans="5:6" ht="18" customHeight="1">
      <c r="E123" s="15"/>
      <c r="F123" s="15"/>
    </row>
    <row r="124" spans="5:6" ht="18" customHeight="1">
      <c r="E124" s="15"/>
      <c r="F124" s="15"/>
    </row>
    <row r="125" spans="5:6" ht="18" customHeight="1">
      <c r="E125" s="15"/>
      <c r="F125" s="15"/>
    </row>
    <row r="126" spans="5:6" ht="18" customHeight="1">
      <c r="E126" s="15"/>
      <c r="F126" s="15"/>
    </row>
    <row r="127" spans="5:6" ht="18" customHeight="1">
      <c r="E127" s="15"/>
      <c r="F127" s="15"/>
    </row>
    <row r="128" spans="5:6" ht="18" customHeight="1">
      <c r="E128" s="15"/>
      <c r="F128" s="15"/>
    </row>
    <row r="129" spans="5:6" ht="18" customHeight="1">
      <c r="E129" s="15"/>
      <c r="F129" s="15"/>
    </row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mergeCells count="17">
    <mergeCell ref="D40:E40"/>
    <mergeCell ref="D39:E39"/>
    <mergeCell ref="B37:C37"/>
    <mergeCell ref="I38:J38"/>
    <mergeCell ref="D38:E38"/>
    <mergeCell ref="D35:E35"/>
    <mergeCell ref="D36:E36"/>
    <mergeCell ref="L37:M37"/>
    <mergeCell ref="B36:C36"/>
    <mergeCell ref="D37:E37"/>
    <mergeCell ref="H3:I3"/>
    <mergeCell ref="Q5:R5"/>
    <mergeCell ref="Q6:R6"/>
    <mergeCell ref="B6:D6"/>
    <mergeCell ref="B5:D5"/>
    <mergeCell ref="J6:K6"/>
    <mergeCell ref="J5:K5"/>
  </mergeCells>
  <printOptions/>
  <pageMargins left="0.28" right="0.18" top="0.3" bottom="0.2755905511811024" header="0" footer="0"/>
  <pageSetup horizontalDpi="600" verticalDpi="600" orientation="landscape" paperSize="9" scale="80" r:id="rId10"/>
  <drawing r:id="rId9"/>
  <legacyDrawing r:id="rId8"/>
  <oleObjects>
    <oleObject progId="Equation.3" shapeId="1126498" r:id="rId1"/>
    <oleObject progId="Equation.3" shapeId="1127384" r:id="rId2"/>
    <oleObject progId="Equation.3" shapeId="1128880" r:id="rId3"/>
    <oleObject progId="Equation.3" shapeId="1128994" r:id="rId4"/>
    <oleObject progId="Equation.3" shapeId="1129101" r:id="rId5"/>
    <oleObject progId="Equation.3" shapeId="1246071" r:id="rId6"/>
    <oleObject progId="Equation.3" shapeId="508520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柿下唯志</dc:creator>
  <cp:keywords/>
  <dc:description/>
  <cp:lastModifiedBy>tada</cp:lastModifiedBy>
  <cp:lastPrinted>2001-04-09T06:02:24Z</cp:lastPrinted>
  <dcterms:created xsi:type="dcterms:W3CDTF">1998-05-06T14:22:11Z</dcterms:created>
  <dcterms:modified xsi:type="dcterms:W3CDTF">2007-04-06T10:01:07Z</dcterms:modified>
  <cp:category/>
  <cp:version/>
  <cp:contentType/>
  <cp:contentStatus/>
</cp:coreProperties>
</file>